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ple\Desktop\WFH\ข้อมูลเตรียมส่ง อว\"/>
    </mc:Choice>
  </mc:AlternateContent>
  <bookViews>
    <workbookView xWindow="0" yWindow="0" windowWidth="15105" windowHeight="6885"/>
  </bookViews>
  <sheets>
    <sheet name="ภาพรวมปริญญาตรี" sheetId="11" r:id="rId1"/>
    <sheet name="ป.ตรี ปกติ" sheetId="12" r:id="rId2"/>
    <sheet name="ป.ตรี กศ พบ" sheetId="13" r:id="rId3"/>
    <sheet name="บัณฑิตศึกษา" sheetId="10" r:id="rId4"/>
    <sheet name="สรุปจำนวน ขรก+พม  สายวิชาการ" sheetId="9" r:id="rId5"/>
    <sheet name="รวมบุคลากรทั้งหมด" sheetId="3" r:id="rId6"/>
  </sheets>
  <definedNames>
    <definedName name="_xlnm.Print_Area" localSheetId="5">รวมบุคลากรทั้งหมด!$A$1:$O$38</definedName>
    <definedName name="_xlnm.Print_Area" localSheetId="4">'สรุปจำนวน ขรก+พม  สายวิชาการ'!$A$1:$AI$24</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40" i="13" l="1"/>
  <c r="U40" i="13"/>
  <c r="T40" i="13"/>
  <c r="S40" i="13"/>
  <c r="R40" i="13"/>
  <c r="Q40" i="13"/>
  <c r="P40" i="13"/>
  <c r="O40" i="13"/>
  <c r="N40" i="13"/>
  <c r="M40" i="13"/>
  <c r="L40" i="13"/>
  <c r="K40" i="13"/>
  <c r="J40" i="13"/>
  <c r="I40" i="13"/>
  <c r="H40" i="13"/>
  <c r="W39" i="13"/>
  <c r="W38" i="13"/>
  <c r="W37" i="13"/>
  <c r="W36" i="13"/>
  <c r="W35" i="13"/>
  <c r="W34" i="13"/>
  <c r="W33" i="13"/>
  <c r="W32" i="13"/>
  <c r="W31" i="13"/>
  <c r="W30" i="13"/>
  <c r="W29" i="13"/>
  <c r="W28" i="13"/>
  <c r="W40" i="13" s="1"/>
  <c r="V26" i="13"/>
  <c r="U26" i="13"/>
  <c r="T26" i="13"/>
  <c r="S26" i="13"/>
  <c r="R26" i="13"/>
  <c r="Q26" i="13"/>
  <c r="P26" i="13"/>
  <c r="O26" i="13"/>
  <c r="N26" i="13"/>
  <c r="M26" i="13"/>
  <c r="L26" i="13"/>
  <c r="K26" i="13"/>
  <c r="J26" i="13"/>
  <c r="I26" i="13"/>
  <c r="H26" i="13"/>
  <c r="W25" i="13"/>
  <c r="W24" i="13"/>
  <c r="W23" i="13"/>
  <c r="W22" i="13"/>
  <c r="W21" i="13"/>
  <c r="W20" i="13"/>
  <c r="W19" i="13"/>
  <c r="W26" i="13" s="1"/>
  <c r="V17" i="13"/>
  <c r="U17" i="13"/>
  <c r="T17" i="13"/>
  <c r="S17" i="13"/>
  <c r="R17" i="13"/>
  <c r="Q17" i="13"/>
  <c r="P17" i="13"/>
  <c r="O17" i="13"/>
  <c r="N17" i="13"/>
  <c r="M17" i="13"/>
  <c r="L17" i="13"/>
  <c r="K17" i="13"/>
  <c r="J17" i="13"/>
  <c r="I17" i="13"/>
  <c r="H17" i="13"/>
  <c r="W16" i="13"/>
  <c r="W15" i="13"/>
  <c r="W14" i="13"/>
  <c r="W13" i="13"/>
  <c r="W12" i="13"/>
  <c r="W17" i="13" s="1"/>
  <c r="V10" i="13"/>
  <c r="V42" i="13" s="1"/>
  <c r="U10" i="13"/>
  <c r="U42" i="13" s="1"/>
  <c r="T10" i="13"/>
  <c r="T42" i="13" s="1"/>
  <c r="S10" i="13"/>
  <c r="S42" i="13" s="1"/>
  <c r="R10" i="13"/>
  <c r="R42" i="13" s="1"/>
  <c r="Q10" i="13"/>
  <c r="Q42" i="13" s="1"/>
  <c r="P10" i="13"/>
  <c r="P42" i="13" s="1"/>
  <c r="O10" i="13"/>
  <c r="O42" i="13" s="1"/>
  <c r="N10" i="13"/>
  <c r="N42" i="13" s="1"/>
  <c r="M10" i="13"/>
  <c r="M42" i="13" s="1"/>
  <c r="L10" i="13"/>
  <c r="L42" i="13" s="1"/>
  <c r="K10" i="13"/>
  <c r="K42" i="13" s="1"/>
  <c r="J10" i="13"/>
  <c r="J42" i="13" s="1"/>
  <c r="I10" i="13"/>
  <c r="I42" i="13" s="1"/>
  <c r="H10" i="13"/>
  <c r="H42" i="13" s="1"/>
  <c r="W9" i="13"/>
  <c r="W8" i="13"/>
  <c r="W7" i="13"/>
  <c r="W10" i="13" s="1"/>
  <c r="W42" i="13" s="1"/>
  <c r="G147" i="12" l="1"/>
  <c r="H147" i="12"/>
  <c r="I147" i="12"/>
  <c r="J147" i="12"/>
  <c r="K147" i="12"/>
  <c r="F147" i="12"/>
  <c r="J145" i="12"/>
  <c r="I145" i="12"/>
  <c r="H145" i="12"/>
  <c r="G145" i="12"/>
  <c r="F145" i="12"/>
  <c r="K144" i="12"/>
  <c r="K143" i="12"/>
  <c r="K142" i="12"/>
  <c r="K141" i="12"/>
  <c r="K140" i="12"/>
  <c r="K139" i="12"/>
  <c r="K138" i="12"/>
  <c r="K137" i="12"/>
  <c r="K145" i="12" s="1"/>
  <c r="J135" i="12"/>
  <c r="I135" i="12"/>
  <c r="H135" i="12"/>
  <c r="G135" i="12"/>
  <c r="F135" i="12"/>
  <c r="K134" i="12"/>
  <c r="K133" i="12"/>
  <c r="K132" i="12"/>
  <c r="K131" i="12"/>
  <c r="K130" i="12"/>
  <c r="K129" i="12"/>
  <c r="K128" i="12"/>
  <c r="K127" i="12"/>
  <c r="K126" i="12"/>
  <c r="K125" i="12"/>
  <c r="K124" i="12"/>
  <c r="K123" i="12"/>
  <c r="K122" i="12"/>
  <c r="K121" i="12"/>
  <c r="K120" i="12"/>
  <c r="K119" i="12"/>
  <c r="K118" i="12"/>
  <c r="K117" i="12"/>
  <c r="K116" i="12"/>
  <c r="K115" i="12"/>
  <c r="K114" i="12"/>
  <c r="K113" i="12"/>
  <c r="K112" i="12"/>
  <c r="K135" i="12" s="1"/>
  <c r="J106" i="12"/>
  <c r="I106" i="12"/>
  <c r="H106" i="12"/>
  <c r="G106" i="12"/>
  <c r="F106" i="12"/>
  <c r="K105" i="12"/>
  <c r="K104" i="12"/>
  <c r="K103" i="12"/>
  <c r="K102" i="12"/>
  <c r="K101" i="12"/>
  <c r="K100" i="12"/>
  <c r="K99" i="12"/>
  <c r="K98" i="12"/>
  <c r="K97" i="12"/>
  <c r="K96" i="12"/>
  <c r="K95" i="12"/>
  <c r="K94" i="12"/>
  <c r="K93" i="12"/>
  <c r="K92" i="12"/>
  <c r="K91" i="12"/>
  <c r="K90" i="12"/>
  <c r="K106" i="12" s="1"/>
  <c r="J88" i="12"/>
  <c r="I88" i="12"/>
  <c r="H88" i="12"/>
  <c r="G88" i="12"/>
  <c r="F88" i="12"/>
  <c r="K87" i="12"/>
  <c r="K86" i="12"/>
  <c r="K85" i="12"/>
  <c r="K84" i="12"/>
  <c r="K83" i="12"/>
  <c r="K82" i="12"/>
  <c r="K81" i="12"/>
  <c r="K80" i="12"/>
  <c r="K79" i="12"/>
  <c r="K78" i="12"/>
  <c r="K77" i="12"/>
  <c r="K76" i="12"/>
  <c r="K75" i="12"/>
  <c r="K74" i="12"/>
  <c r="K73" i="12"/>
  <c r="K72" i="12"/>
  <c r="K71" i="12"/>
  <c r="K70" i="12"/>
  <c r="K69" i="12"/>
  <c r="K68" i="12"/>
  <c r="K88" i="12" s="1"/>
  <c r="J62" i="12"/>
  <c r="I62" i="12"/>
  <c r="H62" i="12"/>
  <c r="G62" i="12"/>
  <c r="F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62" i="12" s="1"/>
  <c r="J27" i="12"/>
  <c r="I27" i="12"/>
  <c r="H27" i="12"/>
  <c r="G27" i="12"/>
  <c r="K26" i="12"/>
  <c r="K24" i="12"/>
  <c r="K23" i="12"/>
  <c r="K22" i="12"/>
  <c r="K21" i="12"/>
  <c r="K20" i="12"/>
  <c r="K19" i="12"/>
  <c r="K18" i="12"/>
  <c r="K17" i="12"/>
  <c r="K16" i="12"/>
  <c r="K15" i="12"/>
  <c r="K14" i="12"/>
  <c r="K13" i="12"/>
  <c r="K12" i="12"/>
  <c r="K11" i="12"/>
  <c r="K10" i="12"/>
  <c r="K9" i="12"/>
  <c r="K8" i="12"/>
  <c r="K7" i="12"/>
  <c r="K6" i="12"/>
  <c r="K5" i="12"/>
  <c r="K27" i="12" s="1"/>
  <c r="P22" i="11"/>
  <c r="O22" i="11"/>
  <c r="N22" i="11"/>
  <c r="M22" i="11"/>
  <c r="L22" i="11"/>
  <c r="K22" i="11"/>
  <c r="J22" i="11"/>
  <c r="I22" i="11"/>
  <c r="H22" i="11"/>
  <c r="G22" i="11"/>
  <c r="F22" i="11"/>
  <c r="E22" i="11"/>
  <c r="D22" i="11"/>
  <c r="C22" i="11"/>
  <c r="B22" i="11"/>
  <c r="Q21" i="11"/>
  <c r="Q20" i="11"/>
  <c r="Q19" i="11"/>
  <c r="Q18" i="11"/>
  <c r="Q22" i="11" s="1"/>
  <c r="F11" i="11"/>
  <c r="E11" i="11"/>
  <c r="D11" i="11"/>
  <c r="C11" i="11"/>
  <c r="B11" i="11"/>
  <c r="G10" i="11"/>
  <c r="G9" i="11"/>
  <c r="G8" i="11"/>
  <c r="G7" i="11"/>
  <c r="G6" i="11"/>
  <c r="G5" i="11"/>
  <c r="G11" i="11" s="1"/>
  <c r="H87" i="10" l="1"/>
  <c r="H77" i="10"/>
  <c r="H59" i="10"/>
  <c r="Q50" i="10"/>
  <c r="H49" i="10"/>
  <c r="H44" i="10"/>
  <c r="H29" i="10"/>
  <c r="H22" i="10"/>
  <c r="H16" i="10"/>
  <c r="Q15" i="10"/>
  <c r="L23" i="9" l="1"/>
  <c r="B23" i="9"/>
  <c r="AR21" i="9"/>
  <c r="AP21" i="9"/>
  <c r="AO21" i="9"/>
  <c r="AN22" i="9" s="1"/>
  <c r="AC19" i="9"/>
  <c r="AF14" i="9"/>
  <c r="AC14" i="9"/>
  <c r="D19" i="9" s="1"/>
  <c r="AB14" i="9"/>
  <c r="Q19" i="9" s="1"/>
  <c r="Y14" i="9"/>
  <c r="O23" i="9" s="1"/>
  <c r="V14" i="9"/>
  <c r="N23" i="9" s="1"/>
  <c r="R14" i="9"/>
  <c r="M23" i="9" s="1"/>
  <c r="O14" i="9"/>
  <c r="M14" i="9"/>
  <c r="J14" i="9"/>
  <c r="M19" i="9" s="1"/>
  <c r="G14" i="9"/>
  <c r="F23" i="9" s="1"/>
  <c r="C14" i="9"/>
  <c r="E23" i="9" s="1"/>
  <c r="AR13" i="9"/>
  <c r="AH13" i="9"/>
  <c r="AG13" i="9"/>
  <c r="S23" i="9" s="1"/>
  <c r="AF13" i="9"/>
  <c r="R23" i="9" s="1"/>
  <c r="AE13" i="9"/>
  <c r="AD13" i="9"/>
  <c r="AK21" i="9" s="1"/>
  <c r="AC13" i="9"/>
  <c r="AB13" i="9"/>
  <c r="AA13" i="9"/>
  <c r="AS21" i="9" s="1"/>
  <c r="AQ22" i="9" s="1"/>
  <c r="Z13" i="9"/>
  <c r="Y13" i="9"/>
  <c r="X13" i="9"/>
  <c r="W13" i="9"/>
  <c r="K23" i="9" s="1"/>
  <c r="V13" i="9"/>
  <c r="U13" i="9"/>
  <c r="AM21" i="9" s="1"/>
  <c r="T13" i="9"/>
  <c r="AL21" i="9" s="1"/>
  <c r="S13" i="9"/>
  <c r="R13" i="9"/>
  <c r="Q13" i="9"/>
  <c r="T19" i="9" s="1"/>
  <c r="P13" i="9"/>
  <c r="O13" i="9"/>
  <c r="W19" i="9" s="1"/>
  <c r="M13" i="9"/>
  <c r="L13" i="9"/>
  <c r="K13" i="9"/>
  <c r="C23" i="9" s="1"/>
  <c r="J13" i="9"/>
  <c r="I13" i="9"/>
  <c r="H13" i="9"/>
  <c r="G13" i="9"/>
  <c r="F13" i="9"/>
  <c r="I19" i="9" s="1"/>
  <c r="E13" i="9"/>
  <c r="H19" i="9" s="1"/>
  <c r="D13" i="9"/>
  <c r="C13" i="9"/>
  <c r="AS12" i="9"/>
  <c r="AR12" i="9"/>
  <c r="AQ12" i="9"/>
  <c r="AP12" i="9"/>
  <c r="N12" i="9"/>
  <c r="AN12" i="9" s="1"/>
  <c r="AQ11" i="9"/>
  <c r="AP11" i="9"/>
  <c r="AS11" i="9" s="1"/>
  <c r="AN11" i="9"/>
  <c r="AM11" i="9"/>
  <c r="AL11" i="9"/>
  <c r="AO11" i="9" s="1"/>
  <c r="N11" i="9"/>
  <c r="AJ11" i="9" s="1"/>
  <c r="B11" i="9"/>
  <c r="AK11" i="9" s="1"/>
  <c r="AQ10" i="9"/>
  <c r="AP10" i="9"/>
  <c r="AS10" i="9" s="1"/>
  <c r="AN10" i="9"/>
  <c r="AM10" i="9"/>
  <c r="AL10" i="9"/>
  <c r="AO10" i="9" s="1"/>
  <c r="N10" i="9"/>
  <c r="AI10" i="9" s="1"/>
  <c r="B10" i="9"/>
  <c r="AK10" i="9" s="1"/>
  <c r="AQ9" i="9"/>
  <c r="AP9" i="9"/>
  <c r="AS9" i="9" s="1"/>
  <c r="AN9" i="9"/>
  <c r="AM9" i="9"/>
  <c r="AL9" i="9"/>
  <c r="AO9" i="9" s="1"/>
  <c r="N9" i="9"/>
  <c r="AI9" i="9" s="1"/>
  <c r="B9" i="9"/>
  <c r="AK9" i="9" s="1"/>
  <c r="AR8" i="9"/>
  <c r="AQ8" i="9"/>
  <c r="AP8" i="9"/>
  <c r="AS8" i="9" s="1"/>
  <c r="AN8" i="9"/>
  <c r="AM8" i="9"/>
  <c r="AL8" i="9"/>
  <c r="AO8" i="9" s="1"/>
  <c r="AJ8" i="9"/>
  <c r="AI8" i="9"/>
  <c r="N8" i="9"/>
  <c r="B8" i="9"/>
  <c r="AK8" i="9" s="1"/>
  <c r="AQ7" i="9"/>
  <c r="AQ13" i="9" s="1"/>
  <c r="AP7" i="9"/>
  <c r="AP13" i="9" s="1"/>
  <c r="AN7" i="9"/>
  <c r="AM7" i="9"/>
  <c r="AM13" i="9" s="1"/>
  <c r="AL7" i="9"/>
  <c r="AL13" i="9" s="1"/>
  <c r="AJ7" i="9"/>
  <c r="AI7" i="9"/>
  <c r="N7" i="9"/>
  <c r="N14" i="9" s="1"/>
  <c r="B7" i="9"/>
  <c r="B14" i="9" s="1"/>
  <c r="AI13" i="9" l="1"/>
  <c r="P23" i="9"/>
  <c r="AP14" i="9"/>
  <c r="AK22" i="9"/>
  <c r="AT21" i="9"/>
  <c r="X23" i="9"/>
  <c r="B19" i="9"/>
  <c r="E19" i="9" s="1"/>
  <c r="AN13" i="9"/>
  <c r="AL14" i="9" s="1"/>
  <c r="AO12" i="9"/>
  <c r="C19" i="9"/>
  <c r="N15" i="9"/>
  <c r="B16" i="9" s="1"/>
  <c r="I23" i="9"/>
  <c r="AI11" i="9"/>
  <c r="Q23" i="9"/>
  <c r="V23" i="9" s="1"/>
  <c r="AK7" i="9"/>
  <c r="AO7" i="9"/>
  <c r="AO13" i="9" s="1"/>
  <c r="AJ9" i="9"/>
  <c r="AJ10" i="9"/>
  <c r="AJ12" i="9"/>
  <c r="AD14" i="9"/>
  <c r="AC15" i="9" s="1"/>
  <c r="L19" i="9"/>
  <c r="D23" i="9"/>
  <c r="N13" i="9"/>
  <c r="AS7" i="9"/>
  <c r="AI12" i="9"/>
  <c r="G23" i="9"/>
  <c r="AT11" i="9" l="1"/>
  <c r="AS13" i="9"/>
  <c r="G19" i="9"/>
  <c r="J19" i="9" s="1"/>
  <c r="K19" i="9"/>
  <c r="N19" i="9" s="1"/>
  <c r="J32" i="3" l="1"/>
  <c r="M31" i="3"/>
  <c r="M32" i="3" s="1"/>
  <c r="L31" i="3"/>
  <c r="K31" i="3"/>
  <c r="J31" i="3"/>
  <c r="I31" i="3"/>
  <c r="I32" i="3" s="1"/>
  <c r="H31" i="3"/>
  <c r="G31" i="3"/>
  <c r="F31" i="3"/>
  <c r="E31" i="3"/>
  <c r="E35" i="3" s="1"/>
  <c r="D31" i="3"/>
  <c r="C31" i="3"/>
  <c r="R30" i="3"/>
  <c r="N30" i="3"/>
  <c r="R29" i="3"/>
  <c r="N29" i="3"/>
  <c r="R28" i="3"/>
  <c r="N28" i="3"/>
  <c r="R27" i="3"/>
  <c r="N27" i="3"/>
  <c r="R26" i="3"/>
  <c r="N26" i="3"/>
  <c r="R25" i="3"/>
  <c r="N25" i="3"/>
  <c r="R24" i="3"/>
  <c r="N24" i="3"/>
  <c r="R23" i="3"/>
  <c r="N23" i="3"/>
  <c r="R22" i="3"/>
  <c r="N22" i="3"/>
  <c r="R21" i="3"/>
  <c r="N21" i="3"/>
  <c r="R20" i="3"/>
  <c r="N20" i="3"/>
  <c r="R19" i="3"/>
  <c r="N19" i="3"/>
  <c r="R18" i="3"/>
  <c r="N18" i="3"/>
  <c r="R17" i="3"/>
  <c r="N17" i="3"/>
  <c r="R16" i="3"/>
  <c r="N16" i="3"/>
  <c r="R15" i="3"/>
  <c r="N15" i="3"/>
  <c r="R14" i="3"/>
  <c r="N14" i="3"/>
  <c r="R13" i="3"/>
  <c r="N13" i="3"/>
  <c r="R11" i="3"/>
  <c r="N11" i="3"/>
  <c r="R10" i="3"/>
  <c r="N10" i="3"/>
  <c r="R9" i="3"/>
  <c r="N9" i="3"/>
  <c r="R8" i="3"/>
  <c r="N8" i="3"/>
  <c r="R7" i="3"/>
  <c r="N7" i="3"/>
  <c r="R6" i="3"/>
  <c r="N6" i="3"/>
  <c r="G32" i="3" l="1"/>
  <c r="R31" i="3"/>
  <c r="E36" i="3"/>
  <c r="E37" i="3" s="1"/>
  <c r="N31" i="3"/>
  <c r="I36" i="3"/>
  <c r="K32" i="3"/>
  <c r="E33" i="3"/>
  <c r="Q31" i="3"/>
  <c r="C32" i="3"/>
  <c r="E32" i="3"/>
</calcChain>
</file>

<file path=xl/comments1.xml><?xml version="1.0" encoding="utf-8"?>
<comments xmlns="http://schemas.openxmlformats.org/spreadsheetml/2006/main">
  <authors>
    <author>hp_mis1</author>
  </authors>
  <commentList>
    <comment ref="I4" authorId="0" shapeId="0">
      <text>
        <r>
          <rPr>
            <b/>
            <sz val="9"/>
            <color indexed="81"/>
            <rFont val="Tahoma"/>
            <family val="2"/>
          </rPr>
          <t>hp_mis1:</t>
        </r>
        <r>
          <rPr>
            <sz val="9"/>
            <color indexed="81"/>
            <rFont val="Tahoma"/>
            <family val="2"/>
          </rPr>
          <t xml:space="preserve">
</t>
        </r>
      </text>
    </comment>
    <comment ref="I35" authorId="0" shapeId="0">
      <text>
        <r>
          <rPr>
            <b/>
            <sz val="9"/>
            <color indexed="81"/>
            <rFont val="Tahoma"/>
            <family val="2"/>
          </rPr>
          <t>hp_mis1:</t>
        </r>
        <r>
          <rPr>
            <sz val="9"/>
            <color indexed="81"/>
            <rFont val="Tahoma"/>
            <family val="2"/>
          </rPr>
          <t xml:space="preserve">
</t>
        </r>
      </text>
    </comment>
  </commentList>
</comments>
</file>

<file path=xl/comments2.xml><?xml version="1.0" encoding="utf-8"?>
<comments xmlns="http://schemas.openxmlformats.org/spreadsheetml/2006/main">
  <authors>
    <author>Powerantz@Hotmail.com</author>
    <author>ssssss</author>
    <author>99-pc</author>
    <author>FasterUser</author>
    <author>at</author>
    <author>akara</author>
  </authors>
  <commentList>
    <comment ref="H7" authorId="0" shapeId="0">
      <text>
        <r>
          <rPr>
            <sz val="8"/>
            <color indexed="10"/>
            <rFont val="Tahoma"/>
            <family val="2"/>
          </rPr>
          <t>เพิ่ม อ.อวยชัย วงศ์รัตน์ เมื่อ 7 ก.ย.2554
ผศ.ธเนศ ตั้งจิตเจริญเลิศ 9 ก.ย. 57</t>
        </r>
        <r>
          <rPr>
            <sz val="8"/>
            <color indexed="81"/>
            <rFont val="Tahoma"/>
            <family val="2"/>
          </rPr>
          <t xml:space="preserve">
ผศ.อดิศักดิ์  ทองช่วย  3 มี.ค.2559
ผศ.อภิชาติ  มาศมาลัย
ผศ.พิมล  จันทร์ขำ  ตั้งแต่วันที่ 25 ต.ค.2561
ผศ.อิสรี  ศรีคุณ  ตั้งแต่วันที่ 21 มิ.ย.2561</t>
        </r>
      </text>
    </comment>
    <comment ref="I7" authorId="1" shapeId="0">
      <text>
        <r>
          <rPr>
            <b/>
            <sz val="9"/>
            <color indexed="81"/>
            <rFont val="Tahoma"/>
            <family val="2"/>
          </rPr>
          <t>ผศ.ดร.ศุภลักษณ์  ใจเรือง
ผศ.ดร.ศศิธร  คนทน
ผศ.ดร.มณฑล  จันทร์แจ่มใส</t>
        </r>
      </text>
    </comment>
    <comment ref="K7" authorId="2" shapeId="0">
      <text>
        <r>
          <rPr>
            <b/>
            <sz val="9"/>
            <color indexed="81"/>
            <rFont val="Tahoma"/>
            <family val="2"/>
          </rPr>
          <t>รศ.ประกาศิต  โสไกร ตั้งแต่วันที่ 24 ก.ค.62</t>
        </r>
      </text>
    </comment>
    <comment ref="L7" authorId="3" shapeId="0">
      <text>
        <r>
          <rPr>
            <b/>
            <sz val="12"/>
            <color indexed="10"/>
            <rFont val="Tahoma"/>
            <family val="2"/>
          </rPr>
          <t>รศ.ดร.วรนุช  แจ้งสว่าง แต่งตั้งเป็น รศ. เมื่อวันที่ 23 เม.ย.57
รศ.ดร.ยุทธ  ไกยวรรณ์ รับโอน 29 ธ.ค.2559</t>
        </r>
      </text>
    </comment>
    <comment ref="W7" authorId="3" shapeId="0">
      <text>
        <r>
          <rPr>
            <b/>
            <sz val="14"/>
            <color indexed="39"/>
            <rFont val="TH SarabunPSK"/>
            <family val="2"/>
          </rPr>
          <t>1. ผศ.พัฑรา  สืบศิริ (นาง)  ตั้งแต่ 1 พ.ย.2555
2. ผศ.ธงชัย  ทองอยู่  ตั้งแต่วันที่ 24 พ.ย.2560
3. ผศ.รุจิราภา  งามสระคู  ตั้งแต่วันที่ 30 พ.ค.2561</t>
        </r>
      </text>
    </comment>
    <comment ref="X7" authorId="3" shapeId="0">
      <text>
        <r>
          <rPr>
            <b/>
            <sz val="14"/>
            <color indexed="10"/>
            <rFont val="TH SarabunPSK"/>
            <family val="2"/>
          </rPr>
          <t>1. ผศ.ดร.อนันตกุล  อินทรผดุง
2. ผศ.ดร.ชาญชัย วัลิสุต
3. ผศ.ดร.กฤษณ์ชาคริตส  ณวัฒนประเสริฐ
4. ผศ.ดร.สุรสีห์  พราหมณ์แก้ว</t>
        </r>
      </text>
    </comment>
    <comment ref="AA7" authorId="3" shapeId="0">
      <text>
        <r>
          <rPr>
            <b/>
            <sz val="14"/>
            <color indexed="10"/>
            <rFont val="TH SarabunPSK"/>
            <family val="2"/>
          </rPr>
          <t>1. รศ.ดร.ณัฎฐ์  มากุล 
2. รศ.ดร.ธนาวุฒิ  ขุนทอง</t>
        </r>
      </text>
    </comment>
    <comment ref="AB7" authorId="2" shapeId="0">
      <text>
        <r>
          <rPr>
            <b/>
            <sz val="9"/>
            <color indexed="81"/>
            <rFont val="Tahoma"/>
            <family val="2"/>
          </rPr>
          <t>อ.สิทธัตน์  มาดี</t>
        </r>
      </text>
    </comment>
    <comment ref="C8" authorId="0" shapeId="0">
      <text>
        <r>
          <rPr>
            <b/>
            <sz val="14"/>
            <color indexed="10"/>
            <rFont val="TH SarabunPSK"/>
            <family val="2"/>
          </rPr>
          <t>นางพีลาภ  วงษ์พานิชย์
น.ส.เสาวรส  พวงแก้ว</t>
        </r>
      </text>
    </comment>
    <comment ref="H8" authorId="2" shapeId="0">
      <text>
        <r>
          <rPr>
            <b/>
            <sz val="9"/>
            <color indexed="81"/>
            <rFont val="Tahoma"/>
            <family val="2"/>
          </rPr>
          <t>1.
2.
3. 
4. ผศ.สว่างบุญ  วงก์ฟ้าเลื่อน  ตั้งแต่วันที่ 28 พ.ย.2560</t>
        </r>
      </text>
    </comment>
    <comment ref="I8" authorId="0" shapeId="0">
      <text>
        <r>
          <rPr>
            <b/>
            <sz val="8"/>
            <color indexed="81"/>
            <rFont val="Tahoma"/>
            <family val="2"/>
          </rPr>
          <t>5. ผศ.ดร.ประยูร  ป้อมสุวรรณ  19 ต.ค.2561
6.ผศ.ดร.สราวุธ    ณ  พัทลุง  18 ต.ค.2561</t>
        </r>
      </text>
    </comment>
    <comment ref="L8" authorId="2" shapeId="0">
      <text>
        <r>
          <rPr>
            <b/>
            <sz val="9"/>
            <color indexed="81"/>
            <rFont val="Tahoma"/>
            <family val="2"/>
          </rPr>
          <t>1. รศ.ดร.ประจักษ์  ไม้เจริญ  ตั้งแต่วันที่ 16 ต.ค.2561</t>
        </r>
      </text>
    </comment>
    <comment ref="W8" authorId="1" shapeId="0">
      <text>
        <r>
          <rPr>
            <b/>
            <sz val="9"/>
            <color indexed="81"/>
            <rFont val="Tahoma"/>
            <family val="2"/>
          </rPr>
          <t xml:space="preserve">1. ผศ.วิเชษฐ์  สุดใด  ตั้งแต่วันที่ 10 ส.ค.2558
2. ผศ. ภัสชา  น้อยสอาด  ตั้งแต่วันที่ 13 ต.ค.2559
3. ผศ.กษิดิศ  วัชรพรรณ  ตั้งแต่วันที่ 24 ส.ค.2560
4. ผศ.ขจิตพรรณ  อมรปาน  ตั้งแต่ 24 ก.ย.2561
5. ผศ.อรุณ  ขยันหา  ตั้งแต่วันที่ 14 ธ.ค.2561
6. ผศ.เพ็ญรุ่ง  แป้งใส  ตั้งแต่วันที่ 23 ก.ค.2561
7. ผศ.ปัณณ์ณัช  ธนัทพรรษรัตน์  ตั้งแต่วันที่ 20 ก.ย.2561
8. ผศ.สันติเลิศ  เพ็ชรอาภรณ์  ตั้งแต่วันที่ 26 ก.ย.2561
9. ผศ.วรภพ  ประสานตรี  ตั้งแต่วันที่ 21 ส.ค.2561
10. ผศ.รัศมี   สุทธโส  ตั้งแต่วันที่ 17 ก.ย. 2563
11. ผศ.ธีรตา  นุ่มเจริญ  ตั้งแต่วันที่ 8 ต.ค.2563
</t>
        </r>
      </text>
    </comment>
    <comment ref="X8" authorId="0" shapeId="0">
      <text>
        <r>
          <rPr>
            <b/>
            <sz val="14"/>
            <color indexed="39"/>
            <rFont val="TH SarabunPSK"/>
            <family val="2"/>
          </rPr>
          <t>1. ผศ.ดร.ณกมล    บุญชเขตต์ทิกุล (นาย)
2. ผศ.ดร.อุเทน ทองทิพย์
3. ผศ.ดร.ณัฐพร  ยวงเงิน  ตั้งแต่วันที่ 29 ส.ค.2559
4. ผศ.ดร.สมพร  เหลาฉลาด  ตั้งแต่วันที่ 18 ต.ค.2559
5. ผศ.ดร.วิชยานนท์  สุทธโส  ตั้งแต่วันที่ 26 มกราคม 2560
6. ผศ.ดร.กมลพัทธ์  โพธิ์ทอง  ตั้งแต่วันที่ 10 ต.ค.2560
7. ผศ.ดร.ศิวริน  แสงอาวุธ  แต่งตั้งวันที่ 10 ต.ค.2560
8. ผศ.ดร.เมธี  ทรัพย์ประสพโชค ตั้งแต่วันที่ 14 ก.พ.2561
9. ผศ.ดร.พูไทย  วันหากิจ  ตั้งแต่วันที่ 1 พ.ย.2561
10. ผศ.ดร.ปรารถนา  ผดุงพจน์  ตั้งแต่วันที่ 17 ส.ค.2560
11. ผศ.ดร.ณวัฒน์  หลาวทอง  ตั้งแต่วันที่ 20 มิ.ย.2561
12. ผศ.ดร.สืบวงศ์  กาฬวงศ์  ตั้งแต่วันที่ 24 ก.ย.2561
13. ผศ.ดร.ปฐมชนก  ศิริพัชระ  ตั้งแต่วันที่ 18 ต.ค.2561
14. ผศ.ดร.ยงยุทธ  ขำคง   ตั้งแต่วันที่ 12 ธ.ค.2561
15. ผศ.ดร.วีระศักดิ์  พุ่มเพ็ชร  ตั้งแต่วันที่ 18 ต.ค.2561
16. ผศ.ดร.พัชรี  กล่อมเมือง  ตั้งแต่วันที่ 5 ต.ค.2561
17. ผศ.ดร.กัญณภัทร  นิธิศวราภากุล  ตั้งแต่วันที่ 22 ส.ค.2561
18. ผศ.ดร.ณัฐดนัย  สุภัทรากุล  ตั้งแต่วันที่ 29 ม.ค.2562
19. ผศ.ดร.อรุณ  ไชยนิตย์  ตั้งแต่วันที่ 18 ต.ค.2561
20. ผศ.ดร.ฉันทัส  เพียรธรรม  ตั้งแต่วันที่ 22 ต.ค.2561
21. ผศ.ดร.วรรณพร บุญญาสถิตย์  ตั้งแต่วันที่ 24 เม.ย.2561
22. ผศ.ดร.รวิกานต์  อำนวย  ตั้งแต่วันที่ 5 ต.ค.2561
23. ผศ.ดร.ณัฐธพงษ์  มะลิซ้อน  ตั้งแต่วันที่ 21 ม.ค.2563
24. ผศ.ดร.พัลยมน  สินหนัง  ตั้งแต่วันที่ 17 ต.ค.2563
25. ผศ.ดร.อักษร  สวัสดี  ตั้งแต่วันที่ 12 ต.ค.2561
26. ผศ.ดร.สุธี  แก้วเขียว  ตั้งแต่วันที่ 24 ต.ค.2561
27. ผศ.ดร.ภาณุพงศ์  สามารถ ตั้งแต่วันที่ 25 มี.ค.2563
28. ผศ.ดร.วีรพล  วีรพลางกูร ตั้งแต่วันที่ 28 ม.ค.2564
29 ผศ.ดร.ชนะศึก  วิเศษชัย  ตั้งแต่วันที่ 5 ต.ค.2561
30.ผศ.ดร.ภิญญาพัชญ์  ติบวงษา  ตั้งแต่วันที่ 24 ก.ย.2561</t>
        </r>
      </text>
    </comment>
    <comment ref="AA8" authorId="2" shapeId="0">
      <text>
        <r>
          <rPr>
            <b/>
            <sz val="9"/>
            <color indexed="81"/>
            <rFont val="Tahoma"/>
            <family val="2"/>
          </rPr>
          <t>1. รศ.ดร.วัชรินทร์ อินทพรหม  ตั้งแต่ 24 ก.ย.2561
2. รศ.ดร.อำพล  บุดดาสาร  ตั้งแต่ 28 ส.ค.2561
3. รศ.ดร.ศุภกาญจน์  วินาชาติ ตั้งแต่ 22 ต.ค.2561
4. รศ.ดร.วณิฎา  ศิริวรสกุล  ตั้งแต่วันที่ 23 ก.พ.2564</t>
        </r>
      </text>
    </comment>
    <comment ref="AB8" authorId="0" shapeId="0">
      <text>
        <r>
          <rPr>
            <b/>
            <sz val="16"/>
            <color indexed="10"/>
            <rFont val="TH SarabunPSK"/>
            <family val="2"/>
          </rPr>
          <t xml:space="preserve">อ.เกศนี  คุ้มสุวรรณ
อ.อัจจิมา  แซ่เฮง
อ.ฉัตรศิริ  กลั่งเนียม
</t>
        </r>
      </text>
    </comment>
    <comment ref="I9" authorId="4" shapeId="0">
      <text>
        <r>
          <rPr>
            <b/>
            <sz val="9"/>
            <color indexed="10"/>
            <rFont val="Tahoma"/>
            <family val="2"/>
          </rPr>
          <t>1. ผศ.ดร.นิษฐา  หรุ่นเกษม
2. ผศ.ดร.พัชรี  ฉลาดธัญกิจ
3. ผศ.ร.อ.หญิง ดร.กาญจนา  จินดานิล
4. ผศ.ดร.ณรงค์ศักดิ์  จักรกรณ์
5. ผศ.ดร.วริยา     ปานปรุง
6. ผศ.ดร.สุวพัชร  วุฒิเสน  ตั้งแต่วันที่ 1 พ.ค.2563
7. ผศ.ดร.จุฑาทิพย์  พหลภาคย์  ตั้งแต่วันที่ 1 พ.ค.2563</t>
        </r>
      </text>
    </comment>
    <comment ref="W9" authorId="0" shapeId="0">
      <text>
        <r>
          <rPr>
            <b/>
            <sz val="16"/>
            <color indexed="10"/>
            <rFont val="TH SarabunPSK"/>
            <family val="2"/>
          </rPr>
          <t>1. ผศ.สุกัญญา  ตั้งประเสริฐ 10 พ.ค.2559</t>
        </r>
      </text>
    </comment>
    <comment ref="X9" authorId="4" shapeId="0">
      <text>
        <r>
          <rPr>
            <b/>
            <sz val="12"/>
            <color indexed="10"/>
            <rFont val="Tahoma"/>
            <family val="2"/>
          </rPr>
          <t>1. ผศ.ดร.จักรพันธ์ กิตตินรรัตน์  ตั้งแต่วันที่ 14 พ.ย.56
2. ผศ.ดร.วรวิทย์  ประสิทธิ์ผล  ตั้งแต่วันที่ 24 ก.ค.2558
3. ผศ.ดร.รัชฎาพร  บุญเรือง  ตั้งแต่วันที่ 13 ก.ค.2559
4. ผศ.ดร.เกรียงไกร  โพธิ์มณี  ตั้งแต่วันที่ 31 มีนาคม 2560
5. ผศ.ดร.ชัชสรัญ  รอดยิ้ม  ตั้งแต่วันที่ 1 ต.ค.2560
6. ผศ.ดร.อรอนงค์  โฆษิตพิพัฒน์  ตั้งแต่วันที่ 23 ธ.ค.2560
7.ผศ.ดร.ขวัญมิ่ง  คำประเสริฐ ตั้งแต่วันที่ 25 ก.ค.2561
8. ผศ.ดร.นิพนธ์  สุวรรณกูฎ  ตั้งแต่วันที่ 4 ก.ย.2561
9. ผศ.ดร.ปัทมา  สารสุข  ตั้งแต่วันที่ 31 พ.ค.2555
10. ผศ.ดร.รุจิภา  สินสมบูรณ์ทอง  ตั้งแต่วันที่ 7 พ.ค.2562
11. ผศ.ดร.สุภาภรณ์  พรหมฤาษี  ตั้งแต่วันที่ 25 มี.ค.2563</t>
        </r>
      </text>
    </comment>
    <comment ref="AA9" authorId="2" shapeId="0">
      <text>
        <r>
          <rPr>
            <b/>
            <sz val="9"/>
            <color indexed="81"/>
            <rFont val="Tahoma"/>
            <family val="2"/>
          </rPr>
          <t>1. รศ.ดร.ณัฐนันท์  วิริยะวิทย์  ตั้งแต่วันที่ 25 ต.ค.61</t>
        </r>
      </text>
    </comment>
    <comment ref="C10" authorId="0" shapeId="0">
      <text>
        <r>
          <rPr>
            <b/>
            <sz val="14"/>
            <color indexed="10"/>
            <rFont val="TH SarabunPSK"/>
            <family val="2"/>
          </rPr>
          <t>นายปกรชัย  เมืองโคตร</t>
        </r>
      </text>
    </comment>
    <comment ref="I10" authorId="0" shapeId="0">
      <text>
        <r>
          <rPr>
            <b/>
            <sz val="8"/>
            <color indexed="81"/>
            <rFont val="Tahoma"/>
            <family val="2"/>
          </rPr>
          <t>1. ผศ.ดร.ชาญเวทย์  อิงคเวทย์
2. ผศ.ดร.สุชาดา    ไม้สนธิ์ 
3. ผศ.ดร.สืบตระกูล   สุชาติ
4. ผศ.ดร.พรสิน  สุภวาลย์
5. ผศ.ดร.ชโนภาส ชนลักษณ์ดาว
6. ผศ.ดร.กฤษณะ  โสขุมา
7. ผศ.ดร.ณัฐวดี  จิตรมานะศักดิ์  ตั้งแต่วันที่ 18 ต.ค.2561
8. ผศ.ดร.สมคิด   สุทธิธารธวัช
9. ผศ.ดร.วีรยุทธ  ด้วงใย</t>
        </r>
      </text>
    </comment>
    <comment ref="K10" authorId="4" shapeId="0">
      <text>
        <r>
          <rPr>
            <b/>
            <sz val="9"/>
            <color indexed="10"/>
            <rFont val="Tahoma"/>
            <family val="2"/>
          </rPr>
          <t>รศ.สุนี  โชติดิลก</t>
        </r>
      </text>
    </comment>
    <comment ref="W10" authorId="5" shapeId="0">
      <text>
        <r>
          <rPr>
            <b/>
            <sz val="9"/>
            <color indexed="10"/>
            <rFont val="Tahoma"/>
            <family val="2"/>
          </rPr>
          <t>1. ผศ.พงศธร  กล่อมสกุล (นาย)
2. ผศ.ราเมศ  จุ้ยจุลเจิม (นาย)
3. ผศ.ขนิษฐา  อุ้มอารีย์ (น.ส.)
4. ผศ.รณกร  รัตนธรรมมา 6 พ.ย.2558
5. ผศ.ศุทธวดี  เววา  24 ก.ย.2558
6. ผศ.อาทิตย์  สารสมบูรณ์ 20 พ.ย.2561
7. ผศ.ศศิพร  รัตนสุวรรณ์  ตั้งแต่วันที่ 25 ก.ย.2561
8. ผศ.อังคณา  จารุพินทุโสภณ  ตั้งแต่วันที่ 19 ต.ค.2561
9. ผศ.พรชนก  ชโลปกรณ์   ตั้งแต่วันที่ 10 ต.ค.2561
10. ผศ.พวงผกา  ภูยาดาว  ตั้งแต่วันที่ 8 ก.ย.2563
11. ผศ.โฆษิต  ขวาของ  ตั้งแต่วันที่ 20 มี.ค.2563</t>
        </r>
      </text>
    </comment>
    <comment ref="X10" authorId="0" shapeId="0">
      <text>
        <r>
          <rPr>
            <b/>
            <sz val="14"/>
            <color indexed="39"/>
            <rFont val="TH SarabunPSK"/>
            <family val="2"/>
          </rPr>
          <t>1. ผศ.ดร.ขวัญชัย คูเจริญไพศาล (นาย)
2. ผศ.ดร.อะเคื้อ  กุลประสูติดิลก
3. ผศ.ดร.วุฒิชัย  แพงาม  8 เม.ย.2558
4. ผศ.ดร.อัญชลี  นิลสุวรรณ 21 ก.ค.2558
5. ผศ.ดร.ธนภูมิ  ศิริงาม  10 พ.ย. 2559
6. ผศ.ดร.ประกายดาว  ยิ่งสง่า   6 กุมภาพันธ์ 2560
7. ผศ.ดร.หัทญา  เนตยารักษ์    30 ส.ค.2559
8. ผศ.ดร.ปิณฑิรา  ตั้งศุภธวัช 13 ก.พ.2561
9. ผศ.ดร.ลดา  มัทธุรศ  19 มี.ค.2561
10. ผศ.ดร.อมฤตา  ฤทธิภักดี  23 ก.ย.2561
11. ผศ.ดร.โสภณา   จิรวงศ์นุสรณ์  18 ต.ค.2561
12. ผศ.ดร.ธงชัย  ขำมี  ตั้งแต่วันที่ 19 ต.ค.2561
13. ผศ.ดร.วิสุทธนา  สมุทรศรี  ตั้งแต่วันที่ 25 ก.ย.2561
14. ผศ.ดร.ชุติมา  สังคะหะ  ตั้งแต่วันที่ 19 ต.ค.2561
15. ผศ.ดร.ธนันญดา  บัวเผื่อน  ตั้งแต่วันที่ 19 ต.ค.2561
16. ผศ.ดร.จักรพงษ์  หรั่งเจริญ  ตั้งแต่วันที่ 19 พ.ค.2563</t>
        </r>
      </text>
    </comment>
    <comment ref="AA10" authorId="3" shapeId="0">
      <text>
        <r>
          <rPr>
            <b/>
            <sz val="14"/>
            <color indexed="10"/>
            <rFont val="TH SarabunPSK"/>
            <family val="2"/>
          </rPr>
          <t>1. รศ.ดร.โองการ  วณิชาชีวะ ตั้งแต่วันที่ 25 ก.ย.2561
2. รศ.ดร.อรพรรณ อนุรักษ์วรกุล  ตั้งแต่วันที่ 7 ก.ค.2563</t>
        </r>
      </text>
    </comment>
    <comment ref="AB10" authorId="5" shapeId="0">
      <text>
        <r>
          <rPr>
            <b/>
            <sz val="14"/>
            <color indexed="10"/>
            <rFont val="TH SarabunPSK"/>
            <family val="2"/>
          </rPr>
          <t>อ.ราเมศ  จุ้ยจุลเจิม</t>
        </r>
      </text>
    </comment>
    <comment ref="H11" authorId="0" shapeId="0">
      <text>
        <r>
          <rPr>
            <b/>
            <sz val="8"/>
            <color indexed="10"/>
            <rFont val="Tahoma"/>
            <family val="2"/>
          </rPr>
          <t xml:space="preserve">ผศ.นฤนาท  จั่นกล้า (รับโอน)
</t>
        </r>
      </text>
    </comment>
    <comment ref="K11" authorId="2" shapeId="0">
      <text>
        <r>
          <rPr>
            <b/>
            <sz val="9"/>
            <color indexed="81"/>
            <rFont val="Tahoma"/>
            <family val="2"/>
          </rPr>
          <t>รศ.นฤนาท  จั่นกล้า ตั้งแต่วันที่ 18 ม.ค.2562 (รับโอน)</t>
        </r>
      </text>
    </comment>
    <comment ref="L11" authorId="0" shapeId="0">
      <text>
        <r>
          <rPr>
            <sz val="16"/>
            <color indexed="10"/>
            <rFont val="TH SarabunPSK"/>
            <family val="2"/>
          </rPr>
          <t>รศ.ดร.ศุภวรรณ์   เล็กวิไล</t>
        </r>
      </text>
    </comment>
    <comment ref="W11" authorId="2" shapeId="0">
      <text>
        <r>
          <rPr>
            <b/>
            <sz val="9"/>
            <color indexed="81"/>
            <rFont val="Tahoma"/>
            <family val="2"/>
          </rPr>
          <t>1. ผศ.บุญวงศ์  วงศ์วิรัตน์  ตั้งแต่วันที่ 11 ต.ค.2562
2. ผศ.ภัทรานิษฐ์  พรหมสุรินทร์ ตั้งแต่วันที่ 30 ก.ย.62
3. ผศ.ประธาน  ประจวบโชค  ตั้งแต่วันที่ 12 ก.ย.2562</t>
        </r>
      </text>
    </comment>
    <comment ref="X11" authorId="5" shapeId="0">
      <text>
        <r>
          <rPr>
            <b/>
            <sz val="9"/>
            <color indexed="10"/>
            <rFont val="Tahoma"/>
            <family val="2"/>
          </rPr>
          <t>1. ผศ.ดร.เจนศึก  โพธิศาสตร์  ตั้งแต่วันที่ 8 มี.ค.2560
2. ผศ.ดร.ชัยรัตน์  คำลี  แต่งตั้งวันที่ 20 ก.ย.2560
3. ผศ.ดร.ประเสริฐ  แซ่เอี๊ยบ
4. ผศ.ดร.ศศิธร  โสภารัตน์  ตั้งแต่วันที่ 13 ก.พ.2561
5. ผศ.ดร.กษศรณ์  นุชประสพ  ตั้งแต่วันที่ 5 ต.ค.2561</t>
        </r>
      </text>
    </comment>
    <comment ref="AD11" authorId="0" shapeId="0">
      <text>
        <r>
          <rPr>
            <b/>
            <sz val="14"/>
            <color indexed="16"/>
            <rFont val="TH SarabunPSK"/>
            <family val="2"/>
          </rPr>
          <t>นายวิสูตร์  สุขจรนิ</t>
        </r>
      </text>
    </comment>
    <comment ref="U12" authorId="4" shapeId="0">
      <text>
        <r>
          <rPr>
            <b/>
            <sz val="12"/>
            <color indexed="10"/>
            <rFont val="Tahoma"/>
            <family val="2"/>
          </rPr>
          <t>ดร.ประพันธ์  ล้ำนาค
ดร.ชัยเดช  นาคสะอาด
ดร.สุธีร์  คำแก้ว</t>
        </r>
      </text>
    </comment>
    <comment ref="AF12" authorId="4" shapeId="0">
      <text>
        <r>
          <rPr>
            <b/>
            <sz val="9"/>
            <color indexed="10"/>
            <rFont val="Tahoma"/>
            <family val="2"/>
          </rPr>
          <t>1.นางสาวไอฟ้า  ตรุษสาท
2.นางสาวศุภษิกานต์  ลบบำรุง
3.นางชุรีรัตน์  ล้ำนาค
4.นางสาวพิมพิศา  เต่ารัง
5.นางสาวนุสรา  มูหะหมัด
6.นางสาววะรุฬพันธ์  โหม่งมาตย์
7.นางสาวกมณรัตน์ บุญรอด
8. นายกฤษณะ  ขยัน</t>
        </r>
      </text>
    </comment>
  </commentList>
</comments>
</file>

<file path=xl/comments3.xml><?xml version="1.0" encoding="utf-8"?>
<comments xmlns="http://schemas.openxmlformats.org/spreadsheetml/2006/main">
  <authors>
    <author>99-pc</author>
  </authors>
  <commentList>
    <comment ref="L10" authorId="0" shapeId="0">
      <text>
        <r>
          <rPr>
            <b/>
            <sz val="9"/>
            <color indexed="81"/>
            <rFont val="Tahoma"/>
            <family val="2"/>
          </rPr>
          <t>6+10</t>
        </r>
      </text>
    </comment>
  </commentList>
</comments>
</file>

<file path=xl/sharedStrings.xml><?xml version="1.0" encoding="utf-8"?>
<sst xmlns="http://schemas.openxmlformats.org/spreadsheetml/2006/main" count="2067" uniqueCount="404">
  <si>
    <t>หน่วยงาน</t>
  </si>
  <si>
    <t>คณะเทคโนโลยีอุตสาหกรรม</t>
  </si>
  <si>
    <t>สายวิชาการ</t>
  </si>
  <si>
    <t>-</t>
  </si>
  <si>
    <t>10</t>
  </si>
  <si>
    <t>2</t>
  </si>
  <si>
    <t>อาจารย์</t>
  </si>
  <si>
    <t>ผู้ช่วยศาสตราจารย์</t>
  </si>
  <si>
    <t>รองศาสตราจารย์</t>
  </si>
  <si>
    <t>มหาวิทยาลัยราชภัฏพระนคร</t>
  </si>
  <si>
    <t>คณะวิทยาการจัดการ</t>
  </si>
  <si>
    <t>คณะวิทยาศาสตร์และเทคโนโลยี</t>
  </si>
  <si>
    <t>วิทยาลัยการฝึกหัดครู</t>
  </si>
  <si>
    <t>1</t>
  </si>
  <si>
    <t>เทคโนโลยีสารสนเทศ</t>
  </si>
  <si>
    <t>การจัดการเทคโนโลยีสารสนเทศ</t>
  </si>
  <si>
    <t>6</t>
  </si>
  <si>
    <t>การจัดการเทคโนโลยี</t>
  </si>
  <si>
    <t>5</t>
  </si>
  <si>
    <t>วิทยาการคอมพิวเตอร์</t>
  </si>
  <si>
    <t>คหกรรมศาสตร์</t>
  </si>
  <si>
    <t>7</t>
  </si>
  <si>
    <t>ฟิสิกส์</t>
  </si>
  <si>
    <t>3</t>
  </si>
  <si>
    <t>คณิตศาสตร์</t>
  </si>
  <si>
    <t>สัตวศาสตร์</t>
  </si>
  <si>
    <t>วิทยาศาสตร์และเทคโนโลยีการอาหาร</t>
  </si>
  <si>
    <t>การศึกษาปฐมวัย</t>
  </si>
  <si>
    <t>พลศึกษา</t>
  </si>
  <si>
    <t>หลักสูตรและการสอน</t>
  </si>
  <si>
    <t>ภาษาไทย</t>
  </si>
  <si>
    <t>การประถมศึกษา</t>
  </si>
  <si>
    <t>นาฏศิลป์ไทย</t>
  </si>
  <si>
    <t>การบริหารการศึกษา</t>
  </si>
  <si>
    <t>สังคมศึกษา</t>
  </si>
  <si>
    <t>ภาษาอังกฤษ</t>
  </si>
  <si>
    <t>รัฐประศาสนศาสตร์</t>
  </si>
  <si>
    <t>วิทยาศาสตร์สิ่งแวดล้อม</t>
  </si>
  <si>
    <t>บรรณารักษศาสตร์และสารสนเทศศาสตร์</t>
  </si>
  <si>
    <t>นิติศาสตร์</t>
  </si>
  <si>
    <t>ยุทธศาสตร์การพัฒนา</t>
  </si>
  <si>
    <t>9</t>
  </si>
  <si>
    <t>11</t>
  </si>
  <si>
    <t>4</t>
  </si>
  <si>
    <t>การออกแบบ</t>
  </si>
  <si>
    <t>การจัดการทั่วไป</t>
  </si>
  <si>
    <t>นิเทศศาสตร์</t>
  </si>
  <si>
    <t>เศรษฐศาสตร์</t>
  </si>
  <si>
    <t>การตลาด</t>
  </si>
  <si>
    <t>การจัดการธุรกิจ</t>
  </si>
  <si>
    <t>โรงเรียนมัธยมสาธิตวัดพระศรีมหาธาตุ</t>
  </si>
  <si>
    <t>พุทธวิชชาลัย</t>
  </si>
  <si>
    <t>คณะมนุษยศาสตร์และสังคมศาสตร์</t>
  </si>
  <si>
    <t>คอมพิวเตอร์ศึกษา</t>
  </si>
  <si>
    <t>สำนักศิลปะและวัฒนธรรม</t>
  </si>
  <si>
    <t>สถาบันวิจัยและพัฒนา</t>
  </si>
  <si>
    <t>สถาบันภาษา</t>
  </si>
  <si>
    <t>กลุ่มงานการตลาดและธุรกิจรายได้</t>
  </si>
  <si>
    <t>ศูนย์ข้อมูลและการบริการ</t>
  </si>
  <si>
    <t>วิทยาลัยชัยบาดาลพิพัฒน์</t>
  </si>
  <si>
    <t>ข้าราชการ</t>
  </si>
  <si>
    <t>จำนวนบุคลากรมหาวิทยาลัยราชภัฏพระนคร จำแนกตามหน่วยงาน</t>
  </si>
  <si>
    <t>ลำดับที่</t>
  </si>
  <si>
    <t>อัตรากำลังที่มีคนครองจำแนกตามประเภท</t>
  </si>
  <si>
    <t>รวม</t>
  </si>
  <si>
    <t>หมายเหตุ</t>
  </si>
  <si>
    <t>พนักงานมหาวิทยาลัย</t>
  </si>
  <si>
    <t>พนักงาน
ราชการ</t>
  </si>
  <si>
    <t>ลูกจ้างประจำ</t>
  </si>
  <si>
    <t>ลูกจ้างชาวต่างประเทศ
สายวิชาการ</t>
  </si>
  <si>
    <t>เงินแผ่นดิน</t>
  </si>
  <si>
    <t>เงินรายได้</t>
  </si>
  <si>
    <t>สายสนับสนุน</t>
  </si>
  <si>
    <t>สำนักงานอธิการบดี</t>
  </si>
  <si>
    <t>สำนักส่งเสริมวิชาการและงานทะเบียน</t>
  </si>
  <si>
    <t>สำนักวิทยบริการและเทคโนโลยีสารสนเทศ</t>
  </si>
  <si>
    <t>กลุ่มงานตรวจสอบภายใน</t>
  </si>
  <si>
    <t>สำนักประกันคุณภาพการศึกษา</t>
  </si>
  <si>
    <t>รวมทั้งหมด</t>
  </si>
  <si>
    <t>บัณฑิต</t>
  </si>
  <si>
    <t>ดนตรีศึกษา</t>
  </si>
  <si>
    <t>ขรก + พม +พรก + ลจป</t>
  </si>
  <si>
    <t>เกษตรศาสตร์</t>
  </si>
  <si>
    <t>การจัดการโลจิสติกส์</t>
  </si>
  <si>
    <t>สิ่งแวดล้อมศึกษา</t>
  </si>
  <si>
    <t>วิศวกรรมพลังงาน</t>
  </si>
  <si>
    <t>เทคโนโลยีการจัดการอุตสาหกรรม</t>
  </si>
  <si>
    <t>เทคโนโลยีอิเล็กทรอนิกส์และคอมพิวเตอร์</t>
  </si>
  <si>
    <t>เทคโนโลยีอาคาร</t>
  </si>
  <si>
    <t>เทคโนโลยีอุตสาหการ</t>
  </si>
  <si>
    <t>เทคโนโลยีเซรามิกส์</t>
  </si>
  <si>
    <t>สถาปัตยกรรม</t>
  </si>
  <si>
    <t>เทคโนโลยีไฟฟ้า</t>
  </si>
  <si>
    <t>การจัดการธุรกิจค้าปลีก</t>
  </si>
  <si>
    <t>การจัดการทรัพยากรมนุษย์</t>
  </si>
  <si>
    <t>ชีววิทยา</t>
  </si>
  <si>
    <t>เคมี</t>
  </si>
  <si>
    <t>วัสดุศาสตร์</t>
  </si>
  <si>
    <t>จิตวิทยา</t>
  </si>
  <si>
    <t>วิทยาศาสตร์ทั่วไป</t>
  </si>
  <si>
    <t>ออกแบบผลิตภัณฑ์อุตสาหกรรม</t>
  </si>
  <si>
    <t>รัฐศาสตร์</t>
  </si>
  <si>
    <t>พระพุทธศาสนา</t>
  </si>
  <si>
    <t>การศึกษา</t>
  </si>
  <si>
    <t>ออกแบบนิเทศศิลป์</t>
  </si>
  <si>
    <t>บัญชีบัณฑิต</t>
  </si>
  <si>
    <t>การพัฒนาชุมชน</t>
  </si>
  <si>
    <t>ดนตรีไทย</t>
  </si>
  <si>
    <t>ภาษาอังกฤษธุรกิจ</t>
  </si>
  <si>
    <t>พัฒนาสังคมเมือง</t>
  </si>
  <si>
    <t>ดนตรีไทยศึกษา</t>
  </si>
  <si>
    <t xml:space="preserve">   - กองกลาง</t>
  </si>
  <si>
    <t xml:space="preserve">   - กองคลัง</t>
  </si>
  <si>
    <t xml:space="preserve">   - กองพัฒนานักศึกษา</t>
  </si>
  <si>
    <t xml:space="preserve">   - กองนโยบายและแผน</t>
  </si>
  <si>
    <t xml:space="preserve">   - กองบริหารงานบุคคล</t>
  </si>
  <si>
    <t xml:space="preserve">   - กองอาคารสถานที่และสิ่งแวดล้อม</t>
  </si>
  <si>
    <t>สำนักงานสภามหาวิทยาลัย</t>
  </si>
  <si>
    <t>กองบริหารงานบุคคล</t>
  </si>
  <si>
    <t>***นางวาสนา เพ็ชรเจริญ  ช่วยราชการ   สังกัดเดิมสำนักงานส่งเสริมวิชาการฯ</t>
  </si>
  <si>
    <t>สรุปข้อมูล ข้าราชการ พนักงานมหาวิทยาลัย สายวิชาการ สังกัดมหาวิทยาลัยราชภัฏพระนคร</t>
  </si>
  <si>
    <t>เงินงบประมาณ</t>
  </si>
  <si>
    <t>อัตรา</t>
  </si>
  <si>
    <t>ลา</t>
  </si>
  <si>
    <t>ผศ.</t>
  </si>
  <si>
    <t>รศ.</t>
  </si>
  <si>
    <t>(อัตราที่มีคนครอง)</t>
  </si>
  <si>
    <t>ป.ตรี</t>
  </si>
  <si>
    <t>ป.</t>
  </si>
  <si>
    <t>ป.โท</t>
  </si>
  <si>
    <t>ป.เอก</t>
  </si>
  <si>
    <t>ศึกษา</t>
  </si>
  <si>
    <t>พม.</t>
  </si>
  <si>
    <t>ว่าง</t>
  </si>
  <si>
    <t>ว่างยัง</t>
  </si>
  <si>
    <t>ต่อ</t>
  </si>
  <si>
    <t>ลาออก</t>
  </si>
  <si>
    <t>ไม่จัดสรร</t>
  </si>
  <si>
    <t>โรงเรียนมัธยมสาธิตฯ</t>
  </si>
  <si>
    <t>รวมทั้งหมด (อัตราที่มีคนครองและอัตราว่าง)</t>
  </si>
  <si>
    <t>งปม</t>
  </si>
  <si>
    <t>รายได้</t>
  </si>
  <si>
    <t>อ.</t>
  </si>
  <si>
    <t>ผศ</t>
  </si>
  <si>
    <t>รศ</t>
  </si>
  <si>
    <t>ลาศึกษาต่อ</t>
  </si>
  <si>
    <t>อัตราว่างยังไม่จัดสรร</t>
  </si>
  <si>
    <t>อัตราว่างกำลังดำเนินการ</t>
  </si>
  <si>
    <t>รวมอัตราว่าง</t>
  </si>
  <si>
    <t>ตรี</t>
  </si>
  <si>
    <t>โท</t>
  </si>
  <si>
    <t>เอก</t>
  </si>
  <si>
    <t>อ</t>
  </si>
  <si>
    <t>ศ</t>
  </si>
  <si>
    <t>ที่มา : กองบริหารงานบุคคล</t>
  </si>
  <si>
    <t>เทคโนโลยีการจัดการการเกษตร</t>
  </si>
  <si>
    <t>ลูกจ้างชั่วคราว</t>
  </si>
  <si>
    <t>การแพทย์แผนไทยประยุกต์บัณฑิต</t>
  </si>
  <si>
    <t>เทคโนโลยีการจัดการสุขภาพ</t>
  </si>
  <si>
    <t>ภาษาจีนธุรกิจ</t>
  </si>
  <si>
    <t>ขรก + พม+ต่างประเทศ</t>
  </si>
  <si>
    <t>ข้อมูล ณ วันที่  30 ส.ค. 2564</t>
  </si>
  <si>
    <t>ข้อมูล ณ วันที่ 30 ส.ค. 2564</t>
  </si>
  <si>
    <t>ไม่รวม รร.มัธยมสาธิตฯ</t>
  </si>
  <si>
    <t>สถานภาพและการลงทะเบียนของนักศึกษาระดับบัณฑิตศึกษา</t>
  </si>
  <si>
    <t>ประจำภาคการศึกษา 1/2564</t>
  </si>
  <si>
    <t>สาขาวิชา</t>
  </si>
  <si>
    <t>รุ่น</t>
  </si>
  <si>
    <t>จำนวนรับเข้า</t>
  </si>
  <si>
    <t>ปีการศึกษา 2564</t>
  </si>
  <si>
    <t>ปีที่เข้า</t>
  </si>
  <si>
    <t>รักษาสภาพ</t>
  </si>
  <si>
    <t>สำเร็จ</t>
  </si>
  <si>
    <t>รวมคงอยู่</t>
  </si>
  <si>
    <t>นักศึกษาระดับบัณฑิตศึกษา</t>
  </si>
  <si>
    <t>(คน)</t>
  </si>
  <si>
    <t>สถานะคงอยู่</t>
  </si>
  <si>
    <t>วิทยาลัยฝึกหัดครู</t>
  </si>
  <si>
    <t>คณะมนุษย์ศาสตร์</t>
  </si>
  <si>
    <t>2/61</t>
  </si>
  <si>
    <t>1/60</t>
  </si>
  <si>
    <t>3/61</t>
  </si>
  <si>
    <t>2/60</t>
  </si>
  <si>
    <t>1/62</t>
  </si>
  <si>
    <t>2/62</t>
  </si>
  <si>
    <t>1/63</t>
  </si>
  <si>
    <t>2/63</t>
  </si>
  <si>
    <t>3/63</t>
  </si>
  <si>
    <t>8</t>
  </si>
  <si>
    <t>1/64</t>
  </si>
  <si>
    <t>คณิตศาตรศึกษา</t>
  </si>
  <si>
    <t>ข้อมูล ณ วันที่ 15 ก.ค.2564</t>
  </si>
  <si>
    <t>เวลา 10.58 น.</t>
  </si>
  <si>
    <t>3/60</t>
  </si>
  <si>
    <t>บริหารธุรกิจ (M.B.A)</t>
  </si>
  <si>
    <t xml:space="preserve">การศึกษาปฐมวัย </t>
  </si>
  <si>
    <t>1/59</t>
  </si>
  <si>
    <t>1/61</t>
  </si>
  <si>
    <t>ป.บัณฑิตศึกษา (วิชาชีพครู)</t>
  </si>
  <si>
    <t>สถาปัตยกรรมยั่งยืนและสิ่งแวดล้อม</t>
  </si>
  <si>
    <t>คณะวิทยาศาสตร์เทคโนโลยี</t>
  </si>
  <si>
    <t>1/58</t>
  </si>
  <si>
    <t xml:space="preserve">ระดับ ปริญญาเอก </t>
  </si>
  <si>
    <t>2/59</t>
  </si>
  <si>
    <t>2/57</t>
  </si>
  <si>
    <t>สรุปจำนวนนักศึกษา ภาคปกติ ประจำเดือนสิงหาคม 2564</t>
  </si>
  <si>
    <t>คณะ</t>
  </si>
  <si>
    <t xml:space="preserve">นักศึกษาคงอยู่ </t>
  </si>
  <si>
    <t>รวมทั้งสิ้น</t>
  </si>
  <si>
    <t>60 (ปี 5)</t>
  </si>
  <si>
    <t>61 (ปี 4)</t>
  </si>
  <si>
    <t>62 (ปี 3)</t>
  </si>
  <si>
    <t>63 (ปี 2)</t>
  </si>
  <si>
    <t>64 (ปี 1)</t>
  </si>
  <si>
    <t>1. วิทยาศาสตร์และเทคโนโลยี</t>
  </si>
  <si>
    <t>2. วิทยาลัยการฝึกหัดครู</t>
  </si>
  <si>
    <t>3. มนุษยศาสตร์และสังคมศาสตร์</t>
  </si>
  <si>
    <t>4. วิทยาการจัดการ</t>
  </si>
  <si>
    <t>5. เทคโนโลยีอุตสาหกรรม</t>
  </si>
  <si>
    <t>6. วิทยาลัยนานาชาติพระนคร</t>
  </si>
  <si>
    <t>สรุปจำนวนนักศึกษา ภาคกศ.พบ. ประจำเดือนสิงหาคม 2564</t>
  </si>
  <si>
    <t>นักศึกษาคงอยู่</t>
  </si>
  <si>
    <t>เข้าศึกษา 60</t>
  </si>
  <si>
    <t>เข้าศึกษา 61</t>
  </si>
  <si>
    <t>เข้าศึกษา 62</t>
  </si>
  <si>
    <t>เข้าศึกษา 63</t>
  </si>
  <si>
    <t>เข้าศึกษา 64</t>
  </si>
  <si>
    <t>รุ่น 44</t>
  </si>
  <si>
    <t>รุ่น 45</t>
  </si>
  <si>
    <t>รุ่น 46</t>
  </si>
  <si>
    <t>รุ่น 47</t>
  </si>
  <si>
    <t>รุ่น 48</t>
  </si>
  <si>
    <t>รุ่น 49</t>
  </si>
  <si>
    <t>รุ่น 50</t>
  </si>
  <si>
    <t>รุ่น 51</t>
  </si>
  <si>
    <t>ปิดรับ</t>
  </si>
  <si>
    <t>รุ่น 52</t>
  </si>
  <si>
    <t>รุ่น 53</t>
  </si>
  <si>
    <t>รุ่น 54</t>
  </si>
  <si>
    <t>รุ่น 55</t>
  </si>
  <si>
    <t>รุ่น 56</t>
  </si>
  <si>
    <t>รุ่น 57</t>
  </si>
  <si>
    <t>2. มนุษยศาสตร์และสังคมศาสตร์</t>
  </si>
  <si>
    <t>3. วิทยาการจัดการ</t>
  </si>
  <si>
    <t>4. เทคโนโลยีอุตสาหกรรม</t>
  </si>
  <si>
    <t>รายงานข้อมูล ณ วันที่ 25 สิงหาคม 2564 เวลา 15.00 น.</t>
  </si>
  <si>
    <t>รายงานสรุปจำนวนนักศึกษาคงอยู่ : ภาคปกติ</t>
  </si>
  <si>
    <t>ระดับการศึกษา</t>
  </si>
  <si>
    <t>วุฒิ</t>
  </si>
  <si>
    <t>นักศึกษาคงอยู่ ภาคการศึกษาที่ 1/2564</t>
  </si>
  <si>
    <t>ปริญญาตรี 4 ปี</t>
  </si>
  <si>
    <t>วท.บ.</t>
  </si>
  <si>
    <t>10302</t>
  </si>
  <si>
    <t>10402</t>
  </si>
  <si>
    <t>10502</t>
  </si>
  <si>
    <t>10802</t>
  </si>
  <si>
    <t>11302</t>
  </si>
  <si>
    <t>11502</t>
  </si>
  <si>
    <t>11802</t>
  </si>
  <si>
    <t>11902</t>
  </si>
  <si>
    <t>12402</t>
  </si>
  <si>
    <t>12502</t>
  </si>
  <si>
    <t>12602</t>
  </si>
  <si>
    <t>12902</t>
  </si>
  <si>
    <t>13402</t>
  </si>
  <si>
    <t>วิทยาศาสตร์เครื่องสำอาง</t>
  </si>
  <si>
    <t>13502</t>
  </si>
  <si>
    <t>เทคโนโลยีการจัดการสุขภาพ แขนงสถานบริการสุขภาพ</t>
  </si>
  <si>
    <t>13602</t>
  </si>
  <si>
    <t>เทคโนโลยีการจัดการสุขภาพ แขนงการบริบาลเด็กและผู้สูงอายุ</t>
  </si>
  <si>
    <t>13702</t>
  </si>
  <si>
    <t>คอมพิวเตอร์แอนิเมชันและมัลติมีเดีย</t>
  </si>
  <si>
    <t>13902</t>
  </si>
  <si>
    <t>14002</t>
  </si>
  <si>
    <t>วิทยาศาสตร์และเทคโนโลยีสิ่งแวดล้อม</t>
  </si>
  <si>
    <t>14102</t>
  </si>
  <si>
    <t>เทคโนโลยีการเกษตร</t>
  </si>
  <si>
    <t>พทป.บ.</t>
  </si>
  <si>
    <t>14220</t>
  </si>
  <si>
    <t>การจัดการเทคโนโลยีการเกษตรสมัยใหม่</t>
  </si>
  <si>
    <t>ปริญญาตรี 5 ปี</t>
  </si>
  <si>
    <t>ค.บ.</t>
  </si>
  <si>
    <t>20301</t>
  </si>
  <si>
    <t>20401</t>
  </si>
  <si>
    <t>21501</t>
  </si>
  <si>
    <t>21901</t>
  </si>
  <si>
    <t>22101</t>
  </si>
  <si>
    <t>22301</t>
  </si>
  <si>
    <t>22401</t>
  </si>
  <si>
    <t>22601</t>
  </si>
  <si>
    <t>22801</t>
  </si>
  <si>
    <t>23601</t>
  </si>
  <si>
    <t>24801</t>
  </si>
  <si>
    <t>25001</t>
  </si>
  <si>
    <t>25101</t>
  </si>
  <si>
    <t>25201</t>
  </si>
  <si>
    <t>นาฏศิลป์ศึกษา</t>
  </si>
  <si>
    <t>ศศ.บ.</t>
  </si>
  <si>
    <t>24303</t>
  </si>
  <si>
    <t>25603</t>
  </si>
  <si>
    <t>จิตวิทยาการปรึกษาและการแนะแนว</t>
  </si>
  <si>
    <t>คณะวิทยาลัยการฝึกหัดครู</t>
  </si>
  <si>
    <t>30103</t>
  </si>
  <si>
    <t>ศล.บ</t>
  </si>
  <si>
    <t>30203</t>
  </si>
  <si>
    <t>30403</t>
  </si>
  <si>
    <t>ดนตรีตะวันตก</t>
  </si>
  <si>
    <t>30803</t>
  </si>
  <si>
    <t>นาฏศิลป์และการละคร</t>
  </si>
  <si>
    <t>น.บ.</t>
  </si>
  <si>
    <t>30904</t>
  </si>
  <si>
    <t>31203</t>
  </si>
  <si>
    <t>31403</t>
  </si>
  <si>
    <t>31503</t>
  </si>
  <si>
    <t>รป.บ.</t>
  </si>
  <si>
    <t>31616</t>
  </si>
  <si>
    <t>32302</t>
  </si>
  <si>
    <t>เทคโนโลยีภูมิศาสตร์</t>
  </si>
  <si>
    <t>32503</t>
  </si>
  <si>
    <t>การบริหารและพัฒนาเมือง</t>
  </si>
  <si>
    <t>ศล.บ.</t>
  </si>
  <si>
    <t>32610</t>
  </si>
  <si>
    <t>ร.บ.</t>
  </si>
  <si>
    <t>33415</t>
  </si>
  <si>
    <t>33603</t>
  </si>
  <si>
    <t>33703</t>
  </si>
  <si>
    <t>ภูมิศาสตร์และภูมิสารสนเทศ</t>
  </si>
  <si>
    <t>ดุริยางคศิลป์</t>
  </si>
  <si>
    <t>ศป.บ</t>
  </si>
  <si>
    <t>นศ.บ.</t>
  </si>
  <si>
    <t>นิเทศศาตร์</t>
  </si>
  <si>
    <t>41917</t>
  </si>
  <si>
    <t>นิเทศศาสตร์ วิชาเอกการโฆษณา</t>
  </si>
  <si>
    <t>42017</t>
  </si>
  <si>
    <t>นิเทศศาสตร์ วิชาเอกการประชาสัมพันธ์</t>
  </si>
  <si>
    <t>42117</t>
  </si>
  <si>
    <t>นิเทศศาสตร์  วิชาเอกวารสารศาสตร์</t>
  </si>
  <si>
    <t>42217</t>
  </si>
  <si>
    <t>นิเทศศาสตร์  วิชาเอกวิทยุกระจายเสียงและวิทยุโทรทัศน์</t>
  </si>
  <si>
    <t>43303</t>
  </si>
  <si>
    <t>การท่องเที่ยวและการโรงแรม</t>
  </si>
  <si>
    <t>ศ.บ.</t>
  </si>
  <si>
    <t>43314</t>
  </si>
  <si>
    <t>บช.บ.</t>
  </si>
  <si>
    <t>43613</t>
  </si>
  <si>
    <t>บธ.บ.</t>
  </si>
  <si>
    <t>43705</t>
  </si>
  <si>
    <t>43905</t>
  </si>
  <si>
    <t>44005</t>
  </si>
  <si>
    <t>44205</t>
  </si>
  <si>
    <t>การจัดการธุรกิจสายการบิน</t>
  </si>
  <si>
    <t>นิเทศศาสตร์ วิชาเอกวารสารศาสตร์คอนเวอร์เจนซ์</t>
  </si>
  <si>
    <t>การท่องเที่ยว (หลักสูตรสองภาษา)</t>
  </si>
  <si>
    <t>การจัดการธุรกิจการค้าสมัยใหม่</t>
  </si>
  <si>
    <t>สถ.บ.</t>
  </si>
  <si>
    <t>52006</t>
  </si>
  <si>
    <t>50702</t>
  </si>
  <si>
    <t>51802</t>
  </si>
  <si>
    <t>52302</t>
  </si>
  <si>
    <t>52602</t>
  </si>
  <si>
    <t>52702</t>
  </si>
  <si>
    <t>53002</t>
  </si>
  <si>
    <t>ทล.บ.</t>
  </si>
  <si>
    <t>53211</t>
  </si>
  <si>
    <t>เทคโนโลยีอุตสาหกรรมการผลิต</t>
  </si>
  <si>
    <t>53311</t>
  </si>
  <si>
    <t>53711</t>
  </si>
  <si>
    <t>วศ.บ.</t>
  </si>
  <si>
    <t>มัลติมิเดียสถาปัตยกรรม</t>
  </si>
  <si>
    <t>54802</t>
  </si>
  <si>
    <t>เทคโนโลยีวิศวกรรมโยธา</t>
  </si>
  <si>
    <t>เทคโนโลยีและนวัตกรรมการจัดการอุตสาหกรรม</t>
  </si>
  <si>
    <t>เทคโนโลยีวิศวกรรมไฟฟ้า</t>
  </si>
  <si>
    <t>ป.ตรี 2 ปีหลังฯ</t>
  </si>
  <si>
    <t>เทคโนโลยีอุตสาหกรรม (การจัดการอุตสาหกรรม)</t>
  </si>
  <si>
    <t>เทคโนโลยีอุตสาหกรรม (เครื่องกล)</t>
  </si>
  <si>
    <t>เทคโนโลยีอุตสาหกรรม(คอมพิวเตอร์อุตสาหกรรม)</t>
  </si>
  <si>
    <t>เทคโนโลยีอุตสาหกรรม(เทคโนโลยีสารสนเทศและการสื่อสาร)</t>
  </si>
  <si>
    <t>ป.ตรี 2 ปี(ต่อเนื่อง)</t>
  </si>
  <si>
    <t>เทคโนโลยี(ต่อเนื่อง)เทคโนโลยีการจัดการอุตสาหกรรมและโลจิสติกส์</t>
  </si>
  <si>
    <t>เทคโนโลยี(ต่อเนื่อง)เทคโนโลยีเครื่องกลและการผลิต</t>
  </si>
  <si>
    <t>เทคโนโลยี(ต่อเนื่อง)เทคโนโลยีสารสนเทศและการสื่อสาร</t>
  </si>
  <si>
    <t>การจัดการธุรฏิจสายการบิน</t>
  </si>
  <si>
    <t>การจัดการธุรฏิจสายการบิน (โครงการแลกเปลี่ยนฯ)</t>
  </si>
  <si>
    <t>การจัดการโลจิสติกส์ (โครงการแลกเปลี่ยนฯ)</t>
  </si>
  <si>
    <t>วิทยาศาสตร์สุขภาพ การดูแลและจัดการสุขภาพผู้สูงอายุ</t>
  </si>
  <si>
    <t>การสื่อสารผ่านสื่อใหม่</t>
  </si>
  <si>
    <t>การสื่อสารผ่านสื่อใหม่(โครงการแลกเปลี่ยนฯ)</t>
  </si>
  <si>
    <t>วิทยาลัยนานาชาติพระนคร</t>
  </si>
  <si>
    <t>รายงานข้อมูล ณ วันที่ 25 สิงหาคม  เวลา 15.00 น.</t>
  </si>
  <si>
    <t xml:space="preserve">รายงานสรุปจำนวนนักศึกษาคงอยู่ : ภาคกศ.พบ. (เสาร์-อาทิตย์) </t>
  </si>
  <si>
    <t>ลำ</t>
  </si>
  <si>
    <t>จำนวนนักศึกษาคงอยู่ ภาคการศึกษาที่ 1/2564</t>
  </si>
  <si>
    <t>ดับ</t>
  </si>
  <si>
    <t>ที่</t>
  </si>
  <si>
    <t>41817</t>
  </si>
  <si>
    <t>ปริญญาตรี 2 ปี(หลังอนุปริญญา)</t>
  </si>
  <si>
    <t>เทคโนโลยี วิชาเอกเทคโนโลยีการจัดการอุตสาหกรรม</t>
  </si>
  <si>
    <t>เทคโนโลยี วิชาเอกเทคโนโลยีเครื่องกล</t>
  </si>
  <si>
    <t>เทคโนโลยี วิชาเอกเทคโนโลยีสารสนเทศและการสื่อสาร</t>
  </si>
  <si>
    <t>ปริญญาตรี 2 ปี(ต่อเนื่อง)</t>
  </si>
  <si>
    <t>เทคโนโลยี(ต่อเนื่อง)สาขาเทคโนโลยีการจัดการอุตสาหกรรมและโลจิสติกส์</t>
  </si>
  <si>
    <t>เทคโนโลยี(ต่อเนื่อง)สาขาเทคโนโลยีเครื่องกลและการผลิต</t>
  </si>
  <si>
    <t>เทคโนโลยี(ต่อเนื่อง)สาขาเทคโนโลยีสารสนเทศและการสื่อสาร</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</si>
</sst>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89" formatCode="_(\$* #,##0_);_(\$* \(#,##0\);_(\$* &quot;-&quot;_);_(@_)"/>
    <numFmt numFmtId="191" formatCode="_-* #,##0_-;\-* #,##0_-;_-* &quot;-&quot;??_-;_-@_-"/>
  </numFmts>
  <fonts count="80">
    <font>
      <sz val="10"/>
      <color indexed="8"/>
      <name val="Arial"/>
    </font>
    <font>
      <sz val="11"/>
      <color theme="1"/>
      <name val="Tahoma"/>
      <family val="2"/>
      <charset val="222"/>
      <scheme val="minor"/>
    </font>
    <font>
      <sz val="10"/>
      <color indexed="8"/>
      <name val="Arial"/>
      <family val="2"/>
    </font>
    <font>
      <sz val="16"/>
      <color indexed="10"/>
      <name val="TH SarabunPSK"/>
      <family val="2"/>
    </font>
    <font>
      <sz val="10"/>
      <color indexed="8"/>
      <name val="Arial"/>
      <family val="2"/>
    </font>
    <font>
      <sz val="14"/>
      <name val="Cordia New"/>
      <family val="2"/>
    </font>
    <font>
      <b/>
      <sz val="9"/>
      <color indexed="81"/>
      <name val="Tahoma"/>
      <family val="2"/>
    </font>
    <font>
      <sz val="9"/>
      <color indexed="81"/>
      <name val="Tahoma"/>
      <family val="2"/>
    </font>
    <font>
      <b/>
      <sz val="16"/>
      <color theme="1"/>
      <name val="TH SarabunPSK"/>
      <family val="2"/>
    </font>
    <font>
      <b/>
      <sz val="16"/>
      <color indexed="8"/>
      <name val="TH SarabunPSK"/>
      <family val="2"/>
    </font>
    <font>
      <sz val="10"/>
      <color indexed="8"/>
      <name val="Arial"/>
      <family val="2"/>
    </font>
    <font>
      <sz val="10"/>
      <name val="MS Sans Serif"/>
    </font>
    <font>
      <sz val="10"/>
      <name val="MS Sans Serif"/>
      <family val="2"/>
      <charset val="222"/>
    </font>
    <font>
      <b/>
      <sz val="16"/>
      <color rgb="FFFF0000"/>
      <name val="TH SarabunPSK"/>
      <family val="2"/>
    </font>
    <font>
      <b/>
      <sz val="16"/>
      <name val="TH SarabunPSK"/>
      <family val="2"/>
    </font>
    <font>
      <b/>
      <sz val="18"/>
      <color theme="1"/>
      <name val="AngsanaUPC"/>
      <family val="1"/>
    </font>
    <font>
      <sz val="14"/>
      <color theme="1"/>
      <name val="AngsanaUPC"/>
      <family val="1"/>
    </font>
    <font>
      <b/>
      <sz val="16"/>
      <color theme="1"/>
      <name val="AngsanaUPC"/>
      <family val="1"/>
    </font>
    <font>
      <b/>
      <sz val="14"/>
      <color theme="1"/>
      <name val="AngsanaUPC"/>
      <family val="1"/>
    </font>
    <font>
      <sz val="16"/>
      <color theme="1"/>
      <name val="AngsanaUPC"/>
      <family val="1"/>
    </font>
    <font>
      <sz val="12"/>
      <color theme="1"/>
      <name val="AngsanaUPC"/>
      <family val="1"/>
    </font>
    <font>
      <b/>
      <sz val="12"/>
      <color theme="1"/>
      <name val="AngsanaUPC"/>
      <family val="1"/>
    </font>
    <font>
      <b/>
      <sz val="18"/>
      <color theme="1"/>
      <name val="TH SarabunPSK"/>
      <family val="2"/>
    </font>
    <font>
      <sz val="10"/>
      <color indexed="8"/>
      <name val="Tahoma"/>
      <family val="2"/>
    </font>
    <font>
      <b/>
      <sz val="18"/>
      <color rgb="FFFF0000"/>
      <name val="TH SarabunPSK"/>
      <family val="2"/>
    </font>
    <font>
      <sz val="14"/>
      <name val="TH SarabunPSK"/>
      <family val="2"/>
    </font>
    <font>
      <b/>
      <sz val="11"/>
      <name val="TH SarabunPSK"/>
      <family val="2"/>
    </font>
    <font>
      <b/>
      <sz val="14"/>
      <name val="TH SarabunPSK"/>
      <family val="2"/>
    </font>
    <font>
      <b/>
      <sz val="12"/>
      <name val="TH SarabunPSK"/>
      <family val="2"/>
    </font>
    <font>
      <sz val="11"/>
      <name val="TH SarabunPSK"/>
      <family val="2"/>
    </font>
    <font>
      <sz val="10"/>
      <name val="TH SarabunPSK"/>
      <family val="2"/>
    </font>
    <font>
      <b/>
      <sz val="10"/>
      <name val="TH SarabunPSK"/>
      <family val="2"/>
    </font>
    <font>
      <b/>
      <sz val="8"/>
      <name val="TH SarabunPSK"/>
      <family val="2"/>
    </font>
    <font>
      <b/>
      <sz val="14"/>
      <color rgb="FFFF0000"/>
      <name val="TH SarabunPSK"/>
      <family val="2"/>
    </font>
    <font>
      <b/>
      <sz val="18"/>
      <name val="TH SarabunPSK"/>
      <family val="2"/>
    </font>
    <font>
      <b/>
      <sz val="20"/>
      <color rgb="FFFF0000"/>
      <name val="TH SarabunPSK"/>
      <family val="2"/>
    </font>
    <font>
      <sz val="12"/>
      <name val="TH SarabunPSK"/>
      <family val="2"/>
    </font>
    <font>
      <b/>
      <sz val="12"/>
      <color rgb="FFFF0000"/>
      <name val="TH SarabunPSK"/>
      <family val="2"/>
    </font>
    <font>
      <sz val="12"/>
      <color rgb="FFFF0000"/>
      <name val="TH SarabunPSK"/>
      <family val="2"/>
    </font>
    <font>
      <b/>
      <sz val="10"/>
      <color rgb="FFFF0000"/>
      <name val="TH SarabunPSK"/>
      <family val="2"/>
    </font>
    <font>
      <b/>
      <sz val="9"/>
      <color rgb="FFFF0000"/>
      <name val="TH SarabunPSK"/>
      <family val="2"/>
    </font>
    <font>
      <sz val="8"/>
      <name val="TH SarabunPSK"/>
      <family val="2"/>
    </font>
    <font>
      <sz val="10"/>
      <color rgb="FFFF0000"/>
      <name val="TH SarabunPSK"/>
      <family val="2"/>
    </font>
    <font>
      <b/>
      <sz val="14"/>
      <color indexed="10"/>
      <name val="TH SarabunPSK"/>
      <family val="2"/>
    </font>
    <font>
      <sz val="8"/>
      <color indexed="10"/>
      <name val="Tahoma"/>
      <family val="2"/>
    </font>
    <font>
      <sz val="8"/>
      <color indexed="81"/>
      <name val="Tahoma"/>
      <family val="2"/>
    </font>
    <font>
      <b/>
      <sz val="12"/>
      <color indexed="10"/>
      <name val="Tahoma"/>
      <family val="2"/>
    </font>
    <font>
      <b/>
      <sz val="14"/>
      <color indexed="39"/>
      <name val="TH SarabunPSK"/>
      <family val="2"/>
    </font>
    <font>
      <b/>
      <sz val="8"/>
      <color indexed="81"/>
      <name val="Tahoma"/>
      <family val="2"/>
    </font>
    <font>
      <b/>
      <sz val="16"/>
      <color indexed="10"/>
      <name val="TH SarabunPSK"/>
      <family val="2"/>
    </font>
    <font>
      <b/>
      <sz val="9"/>
      <color indexed="10"/>
      <name val="Tahoma"/>
      <family val="2"/>
    </font>
    <font>
      <b/>
      <sz val="8"/>
      <color indexed="10"/>
      <name val="Tahoma"/>
      <family val="2"/>
    </font>
    <font>
      <b/>
      <sz val="14"/>
      <color indexed="16"/>
      <name val="TH SarabunPSK"/>
      <family val="2"/>
    </font>
    <font>
      <sz val="11"/>
      <color theme="1"/>
      <name val="Tahoma"/>
      <family val="2"/>
      <scheme val="minor"/>
    </font>
    <font>
      <b/>
      <sz val="16"/>
      <name val="AngsanaUPC"/>
      <family val="1"/>
    </font>
    <font>
      <sz val="14"/>
      <color rgb="FFFF0000"/>
      <name val="TH SarabunPSK"/>
      <family val="2"/>
    </font>
    <font>
      <b/>
      <sz val="12"/>
      <color theme="1"/>
      <name val="TH SarabunPSK"/>
      <family val="2"/>
    </font>
    <font>
      <b/>
      <sz val="14"/>
      <color theme="1"/>
      <name val="TH SarabunPSK"/>
      <family val="2"/>
    </font>
    <font>
      <b/>
      <sz val="11"/>
      <color rgb="FFFA7D00"/>
      <name val="Tahoma"/>
      <family val="2"/>
      <charset val="222"/>
      <scheme val="minor"/>
    </font>
    <font>
      <sz val="10"/>
      <name val="Arial"/>
      <family val="2"/>
    </font>
    <font>
      <b/>
      <sz val="15"/>
      <name val="TH Chakra Petch"/>
    </font>
    <font>
      <b/>
      <sz val="14"/>
      <name val="TH Chakra Petch"/>
    </font>
    <font>
      <b/>
      <sz val="16"/>
      <name val="TH Chakra Petch"/>
    </font>
    <font>
      <b/>
      <sz val="11"/>
      <name val="TH Chakra Petch"/>
    </font>
    <font>
      <b/>
      <sz val="12"/>
      <name val="TH Chakra Petch"/>
    </font>
    <font>
      <sz val="12"/>
      <name val="TH Chakra Petch"/>
    </font>
    <font>
      <sz val="14"/>
      <name val="Arial"/>
      <family val="2"/>
    </font>
    <font>
      <sz val="16"/>
      <name val="TH Chakra Petch"/>
    </font>
    <font>
      <sz val="16"/>
      <color theme="1"/>
      <name val="TH Chakra Petch"/>
    </font>
    <font>
      <b/>
      <sz val="16"/>
      <color rgb="FFFF0000"/>
      <name val="TH Chakra Petch"/>
    </font>
    <font>
      <b/>
      <sz val="18"/>
      <name val="TH Chakra Petch"/>
    </font>
    <font>
      <sz val="18"/>
      <name val="TH Chakra Petch"/>
    </font>
    <font>
      <sz val="13"/>
      <name val="TH Chakra Petch"/>
    </font>
    <font>
      <b/>
      <sz val="16"/>
      <color theme="1"/>
      <name val="TH Chakra Petch"/>
    </font>
    <font>
      <b/>
      <sz val="14"/>
      <color indexed="8"/>
      <name val="TH SarabunPSK"/>
      <family val="2"/>
    </font>
    <font>
      <sz val="14"/>
      <color theme="1"/>
      <name val="TH SarabunPSK"/>
      <family val="2"/>
    </font>
    <font>
      <sz val="12"/>
      <color theme="1"/>
      <name val="TH SarabunPSK"/>
      <family val="2"/>
    </font>
    <font>
      <sz val="11"/>
      <color theme="1"/>
      <name val="TH SarabunPSK"/>
      <family val="2"/>
    </font>
    <font>
      <b/>
      <sz val="11"/>
      <color theme="1"/>
      <name val="TH SarabunPSK"/>
      <family val="2"/>
    </font>
    <font>
      <sz val="11"/>
      <color indexed="8"/>
      <name val="TH SarabunPSK"/>
      <family val="2"/>
    </font>
  </fonts>
  <fills count="1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rgb="FFF2F2F2"/>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9999"/>
        <bgColor indexed="64"/>
      </patternFill>
    </fill>
    <fill>
      <patternFill patternType="solid">
        <fgColor rgb="FF00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auto="1"/>
      </left>
      <right style="thin">
        <color auto="1"/>
      </right>
      <top style="hair">
        <color auto="1"/>
      </top>
      <bottom/>
      <diagonal/>
    </border>
    <border>
      <left/>
      <right/>
      <top/>
      <bottom style="thick">
        <color indexed="64"/>
      </bottom>
      <diagonal/>
    </border>
    <border>
      <left style="thick">
        <color indexed="64"/>
      </left>
      <right style="thick">
        <color indexed="64"/>
      </right>
      <top/>
      <bottom style="thin">
        <color indexed="64"/>
      </bottom>
      <diagonal/>
    </border>
    <border>
      <left/>
      <right style="thick">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ck">
        <color indexed="64"/>
      </left>
      <right style="thick">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ck">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medium">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ck">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49">
    <xf numFmtId="0" fontId="0" fillId="0" borderId="0"/>
    <xf numFmtId="0" fontId="4" fillId="0" borderId="0"/>
    <xf numFmtId="0" fontId="4"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11"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9" fontId="10" fillId="0" borderId="0"/>
    <xf numFmtId="18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3" fillId="0" borderId="0"/>
    <xf numFmtId="0" fontId="53" fillId="0" borderId="0"/>
    <xf numFmtId="0" fontId="58" fillId="6" borderId="96" applyNumberFormat="0" applyAlignment="0" applyProtection="0"/>
    <xf numFmtId="0" fontId="59" fillId="0" borderId="0"/>
    <xf numFmtId="9" fontId="59" fillId="0" borderId="0" applyFont="0" applyFill="0" applyBorder="0" applyAlignment="0" applyProtection="0"/>
    <xf numFmtId="43" fontId="1" fillId="0" borderId="0" applyFont="0" applyFill="0" applyBorder="0" applyAlignment="0" applyProtection="0"/>
  </cellStyleXfs>
  <cellXfs count="569">
    <xf numFmtId="0" fontId="0" fillId="0" borderId="0" xfId="0"/>
    <xf numFmtId="0" fontId="16" fillId="2"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9" fillId="2" borderId="1" xfId="0" applyFont="1" applyFill="1" applyBorder="1" applyAlignment="1">
      <alignment horizontal="center" vertical="center"/>
    </xf>
    <xf numFmtId="0" fontId="19" fillId="0" borderId="1" xfId="0" applyFont="1" applyFill="1" applyBorder="1" applyAlignment="1">
      <alignment horizontal="center" vertical="center"/>
    </xf>
    <xf numFmtId="0" fontId="16" fillId="0" borderId="1" xfId="0" applyFont="1" applyBorder="1" applyAlignment="1">
      <alignment horizontal="left" vertical="center"/>
    </xf>
    <xf numFmtId="0" fontId="17" fillId="0" borderId="1"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xf numFmtId="0" fontId="19" fillId="0" borderId="0" xfId="0" applyFont="1" applyAlignment="1">
      <alignment horizontal="center" vertical="center"/>
    </xf>
    <xf numFmtId="0" fontId="19" fillId="0" borderId="0" xfId="0" applyFont="1"/>
    <xf numFmtId="0" fontId="19" fillId="0" borderId="0" xfId="0" applyFont="1" applyFill="1" applyAlignment="1">
      <alignment horizontal="center" vertical="center"/>
    </xf>
    <xf numFmtId="0" fontId="17" fillId="0" borderId="0" xfId="0" applyFont="1" applyFill="1" applyAlignment="1">
      <alignment horizontal="center" vertical="center"/>
    </xf>
    <xf numFmtId="0" fontId="20" fillId="0" borderId="0" xfId="0" applyFont="1" applyAlignment="1">
      <alignment horizontal="center" vertical="center"/>
    </xf>
    <xf numFmtId="0" fontId="20" fillId="0" borderId="0" xfId="0" applyFont="1"/>
    <xf numFmtId="0" fontId="20" fillId="0" borderId="0" xfId="0" applyFont="1" applyFill="1" applyAlignment="1">
      <alignment horizontal="center" vertical="center"/>
    </xf>
    <xf numFmtId="0" fontId="21" fillId="0" borderId="0" xfId="0" applyFont="1" applyAlignment="1">
      <alignment horizontal="center" vertical="center"/>
    </xf>
    <xf numFmtId="0" fontId="20" fillId="2" borderId="0" xfId="0" applyFont="1" applyFill="1" applyAlignment="1">
      <alignment horizontal="center" vertical="center"/>
    </xf>
    <xf numFmtId="0" fontId="15" fillId="0" borderId="0" xfId="0" applyFont="1"/>
    <xf numFmtId="0" fontId="16" fillId="0" borderId="0" xfId="0" applyFont="1"/>
    <xf numFmtId="0" fontId="16" fillId="0" borderId="0" xfId="0" applyFont="1" applyAlignment="1">
      <alignment horizontal="center" vertical="center"/>
    </xf>
    <xf numFmtId="0" fontId="19" fillId="0" borderId="0" xfId="0" applyFont="1" applyAlignment="1">
      <alignment horizontal="left" vertical="center"/>
    </xf>
    <xf numFmtId="0" fontId="8" fillId="0" borderId="0" xfId="0" applyFont="1" applyAlignment="1">
      <alignment horizontal="left" vertical="center"/>
    </xf>
    <xf numFmtId="0" fontId="8" fillId="0" borderId="0" xfId="0" applyFont="1"/>
    <xf numFmtId="0" fontId="17" fillId="0" borderId="0" xfId="0" applyFont="1" applyAlignment="1">
      <alignment horizontal="center" vertical="center"/>
    </xf>
    <xf numFmtId="0" fontId="13" fillId="0" borderId="0" xfId="0" applyFont="1" applyAlignment="1">
      <alignment horizontal="left" vertical="center"/>
    </xf>
    <xf numFmtId="0" fontId="25" fillId="0" borderId="0" xfId="0" applyFont="1" applyFill="1"/>
    <xf numFmtId="0" fontId="25" fillId="0" borderId="18" xfId="0" applyFont="1" applyFill="1" applyBorder="1" applyAlignment="1">
      <alignment horizontal="center"/>
    </xf>
    <xf numFmtId="0" fontId="27" fillId="0" borderId="18" xfId="0" applyFont="1" applyFill="1" applyBorder="1" applyAlignment="1">
      <alignment horizontal="center"/>
    </xf>
    <xf numFmtId="0" fontId="28" fillId="0" borderId="30" xfId="0" applyFont="1" applyFill="1" applyBorder="1" applyAlignment="1">
      <alignment horizontal="center" vertical="center"/>
    </xf>
    <xf numFmtId="0" fontId="29" fillId="0" borderId="33" xfId="0" applyFont="1" applyFill="1" applyBorder="1" applyAlignment="1">
      <alignment horizontal="center" vertical="center"/>
    </xf>
    <xf numFmtId="0" fontId="27"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30" fillId="0" borderId="18" xfId="0" applyFont="1" applyFill="1" applyBorder="1" applyAlignment="1">
      <alignment horizontal="center"/>
    </xf>
    <xf numFmtId="0" fontId="29" fillId="0" borderId="41" xfId="0" applyFont="1" applyFill="1" applyBorder="1" applyAlignment="1">
      <alignment horizontal="center" vertical="center"/>
    </xf>
    <xf numFmtId="0" fontId="27"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44" xfId="0" applyFont="1" applyFill="1" applyBorder="1" applyAlignment="1">
      <alignment horizontal="center" vertical="center"/>
    </xf>
    <xf numFmtId="0" fontId="29" fillId="0" borderId="45" xfId="0" applyFont="1" applyFill="1" applyBorder="1" applyAlignment="1">
      <alignment horizontal="center" vertical="center"/>
    </xf>
    <xf numFmtId="0" fontId="26" fillId="0" borderId="19" xfId="0" applyFont="1" applyFill="1" applyBorder="1" applyAlignment="1">
      <alignment horizontal="center" vertical="center"/>
    </xf>
    <xf numFmtId="0" fontId="29" fillId="0" borderId="21"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2" fillId="0" borderId="56" xfId="0" applyFont="1" applyFill="1" applyBorder="1" applyAlignment="1">
      <alignment horizontal="center" vertical="center"/>
    </xf>
    <xf numFmtId="0" fontId="30" fillId="0" borderId="24" xfId="0" applyFont="1" applyFill="1" applyBorder="1" applyAlignment="1">
      <alignment horizontal="center"/>
    </xf>
    <xf numFmtId="0" fontId="29" fillId="0" borderId="60" xfId="0" applyFont="1" applyFill="1" applyBorder="1" applyAlignment="1">
      <alignment vertical="center" wrapText="1"/>
    </xf>
    <xf numFmtId="0" fontId="27" fillId="0" borderId="61" xfId="0" applyFont="1" applyFill="1" applyBorder="1" applyAlignment="1">
      <alignment horizontal="center" vertical="center" wrapText="1"/>
    </xf>
    <xf numFmtId="0" fontId="29" fillId="0" borderId="62" xfId="0" quotePrefix="1" applyFont="1" applyFill="1" applyBorder="1" applyAlignment="1">
      <alignment horizontal="center" vertical="center" wrapText="1"/>
    </xf>
    <xf numFmtId="0" fontId="29" fillId="0" borderId="62" xfId="0" quotePrefix="1" applyFont="1" applyFill="1" applyBorder="1" applyAlignment="1">
      <alignment horizontal="center" vertical="center"/>
    </xf>
    <xf numFmtId="0" fontId="29" fillId="0" borderId="62" xfId="0" applyFont="1" applyFill="1" applyBorder="1" applyAlignment="1">
      <alignment horizontal="center" vertical="center"/>
    </xf>
    <xf numFmtId="0" fontId="29" fillId="3" borderId="63" xfId="0" applyFont="1" applyFill="1" applyBorder="1" applyAlignment="1">
      <alignment horizontal="center" vertical="center"/>
    </xf>
    <xf numFmtId="0" fontId="27" fillId="0" borderId="64" xfId="0" applyFont="1" applyFill="1" applyBorder="1" applyAlignment="1">
      <alignment horizontal="center" vertical="center"/>
    </xf>
    <xf numFmtId="0" fontId="25" fillId="4" borderId="61" xfId="0" quotePrefix="1" applyFont="1" applyFill="1" applyBorder="1" applyAlignment="1">
      <alignment horizontal="center" vertical="center"/>
    </xf>
    <xf numFmtId="0" fontId="25" fillId="4" borderId="62" xfId="0" applyFont="1" applyFill="1" applyBorder="1" applyAlignment="1">
      <alignment horizontal="center" vertical="center"/>
    </xf>
    <xf numFmtId="0" fontId="25" fillId="5" borderId="62" xfId="0" applyFont="1" applyFill="1" applyBorder="1" applyAlignment="1">
      <alignment horizontal="center" vertical="center"/>
    </xf>
    <xf numFmtId="0" fontId="29" fillId="3" borderId="63" xfId="0" quotePrefix="1" applyFont="1" applyFill="1" applyBorder="1" applyAlignment="1">
      <alignment horizontal="center" vertical="center"/>
    </xf>
    <xf numFmtId="0" fontId="27" fillId="0" borderId="65" xfId="0" quotePrefix="1" applyFont="1" applyFill="1" applyBorder="1" applyAlignment="1">
      <alignment horizontal="center" vertical="center"/>
    </xf>
    <xf numFmtId="0" fontId="29" fillId="0" borderId="61" xfId="0" quotePrefix="1" applyFont="1" applyFill="1" applyBorder="1" applyAlignment="1">
      <alignment horizontal="center" vertical="center"/>
    </xf>
    <xf numFmtId="0" fontId="33" fillId="0" borderId="66" xfId="0" applyFont="1" applyFill="1" applyBorder="1" applyAlignment="1">
      <alignment horizontal="center"/>
    </xf>
    <xf numFmtId="0" fontId="30" fillId="0" borderId="67" xfId="0" applyFont="1" applyFill="1" applyBorder="1" applyAlignment="1">
      <alignment vertical="center" wrapText="1"/>
    </xf>
    <xf numFmtId="0" fontId="27" fillId="0" borderId="68" xfId="0" applyFont="1" applyFill="1" applyBorder="1" applyAlignment="1">
      <alignment horizontal="center" vertical="center" wrapText="1"/>
    </xf>
    <xf numFmtId="0" fontId="29" fillId="0" borderId="12" xfId="0" quotePrefix="1" applyFont="1" applyFill="1" applyBorder="1" applyAlignment="1">
      <alignment horizontal="center" vertical="center" wrapText="1"/>
    </xf>
    <xf numFmtId="0" fontId="29" fillId="0" borderId="12" xfId="0" quotePrefix="1" applyFont="1" applyFill="1" applyBorder="1" applyAlignment="1">
      <alignment horizontal="center" vertical="center"/>
    </xf>
    <xf numFmtId="0" fontId="29" fillId="0" borderId="12" xfId="0" applyFont="1" applyFill="1" applyBorder="1" applyAlignment="1">
      <alignment horizontal="center" vertical="center"/>
    </xf>
    <xf numFmtId="0" fontId="29" fillId="3" borderId="69" xfId="0" applyFont="1" applyFill="1" applyBorder="1" applyAlignment="1">
      <alignment horizontal="center" vertical="center"/>
    </xf>
    <xf numFmtId="0" fontId="27" fillId="0" borderId="70" xfId="0" applyFont="1" applyFill="1" applyBorder="1" applyAlignment="1">
      <alignment horizontal="center" vertical="center"/>
    </xf>
    <xf numFmtId="0" fontId="25" fillId="4" borderId="68" xfId="0" applyFont="1" applyFill="1" applyBorder="1" applyAlignment="1">
      <alignment horizontal="center" vertical="center"/>
    </xf>
    <xf numFmtId="0" fontId="25" fillId="4" borderId="12" xfId="0" applyFont="1" applyFill="1" applyBorder="1" applyAlignment="1">
      <alignment horizontal="center" vertical="center"/>
    </xf>
    <xf numFmtId="0" fontId="25" fillId="5" borderId="12" xfId="0" applyFont="1" applyFill="1" applyBorder="1" applyAlignment="1">
      <alignment horizontal="center" vertical="center"/>
    </xf>
    <xf numFmtId="0" fontId="29" fillId="0" borderId="12" xfId="0" applyNumberFormat="1" applyFont="1" applyFill="1" applyBorder="1" applyAlignment="1">
      <alignment horizontal="center" vertical="center"/>
    </xf>
    <xf numFmtId="0" fontId="27" fillId="0" borderId="71" xfId="0" applyFont="1" applyFill="1" applyBorder="1" applyAlignment="1">
      <alignment horizontal="center" vertical="center"/>
    </xf>
    <xf numFmtId="0" fontId="29" fillId="0" borderId="68" xfId="0" quotePrefix="1" applyFont="1" applyFill="1" applyBorder="1" applyAlignment="1">
      <alignment horizontal="center" vertical="center"/>
    </xf>
    <xf numFmtId="0" fontId="29" fillId="3" borderId="69" xfId="0" quotePrefix="1" applyFont="1" applyFill="1" applyBorder="1" applyAlignment="1">
      <alignment horizontal="center" vertical="center"/>
    </xf>
    <xf numFmtId="0" fontId="33" fillId="0" borderId="72" xfId="0" applyFont="1" applyFill="1" applyBorder="1" applyAlignment="1">
      <alignment horizontal="center"/>
    </xf>
    <xf numFmtId="0" fontId="29" fillId="0" borderId="67" xfId="0" applyFont="1" applyFill="1" applyBorder="1" applyAlignment="1">
      <alignment vertical="center" wrapText="1"/>
    </xf>
    <xf numFmtId="0" fontId="29" fillId="0" borderId="15" xfId="0" quotePrefix="1" applyFont="1" applyFill="1" applyBorder="1" applyAlignment="1">
      <alignment horizontal="center" vertical="center"/>
    </xf>
    <xf numFmtId="0" fontId="27" fillId="0" borderId="71" xfId="0" quotePrefix="1" applyFont="1" applyFill="1" applyBorder="1" applyAlignment="1">
      <alignment horizontal="center" vertical="center"/>
    </xf>
    <xf numFmtId="0" fontId="29" fillId="0" borderId="73" xfId="0" applyFont="1" applyFill="1" applyBorder="1" applyAlignment="1">
      <alignment vertical="center" wrapText="1"/>
    </xf>
    <xf numFmtId="0" fontId="27" fillId="0" borderId="74" xfId="0" quotePrefix="1" applyFont="1" applyFill="1" applyBorder="1" applyAlignment="1">
      <alignment horizontal="center" vertical="center" wrapText="1"/>
    </xf>
    <xf numFmtId="0" fontId="29" fillId="0" borderId="15" xfId="0" quotePrefix="1" applyFont="1" applyFill="1" applyBorder="1" applyAlignment="1">
      <alignment horizontal="center" vertical="center" wrapText="1"/>
    </xf>
    <xf numFmtId="0" fontId="29" fillId="3" borderId="75" xfId="0" quotePrefix="1" applyFont="1" applyFill="1" applyBorder="1" applyAlignment="1">
      <alignment horizontal="center" vertical="center" wrapText="1"/>
    </xf>
    <xf numFmtId="0" fontId="27" fillId="0" borderId="76" xfId="0" applyFont="1" applyFill="1" applyBorder="1" applyAlignment="1">
      <alignment horizontal="center" vertical="center"/>
    </xf>
    <xf numFmtId="0" fontId="25" fillId="4" borderId="77" xfId="0" quotePrefix="1" applyFont="1" applyFill="1" applyBorder="1" applyAlignment="1">
      <alignment horizontal="center" vertical="center"/>
    </xf>
    <xf numFmtId="0" fontId="29" fillId="4" borderId="15" xfId="0" quotePrefix="1" applyFont="1" applyFill="1" applyBorder="1" applyAlignment="1">
      <alignment horizontal="center" vertical="center"/>
    </xf>
    <xf numFmtId="0" fontId="25" fillId="5" borderId="15" xfId="0" applyFont="1" applyFill="1" applyBorder="1" applyAlignment="1">
      <alignment horizontal="center" vertical="center"/>
    </xf>
    <xf numFmtId="0" fontId="29" fillId="0" borderId="15" xfId="0" applyFont="1" applyFill="1" applyBorder="1" applyAlignment="1">
      <alignment horizontal="center" vertical="center"/>
    </xf>
    <xf numFmtId="0" fontId="29" fillId="3" borderId="75" xfId="0" quotePrefix="1" applyFont="1" applyFill="1" applyBorder="1" applyAlignment="1">
      <alignment horizontal="center" vertical="center"/>
    </xf>
    <xf numFmtId="0" fontId="27" fillId="0" borderId="78" xfId="0" quotePrefix="1" applyFont="1" applyFill="1" applyBorder="1" applyAlignment="1">
      <alignment horizontal="center" vertical="center"/>
    </xf>
    <xf numFmtId="0" fontId="29" fillId="0" borderId="77" xfId="0" quotePrefix="1" applyFont="1" applyFill="1" applyBorder="1" applyAlignment="1">
      <alignment horizontal="center" vertical="center"/>
    </xf>
    <xf numFmtId="0" fontId="33" fillId="0" borderId="79" xfId="0" applyFont="1" applyFill="1" applyBorder="1" applyAlignment="1">
      <alignment horizontal="center"/>
    </xf>
    <xf numFmtId="0" fontId="28" fillId="0" borderId="32" xfId="0" quotePrefix="1" applyFont="1" applyFill="1" applyBorder="1" applyAlignment="1">
      <alignment horizontal="center" vertical="center" wrapText="1"/>
    </xf>
    <xf numFmtId="0" fontId="28" fillId="0" borderId="80" xfId="0" quotePrefix="1" applyFont="1" applyFill="1" applyBorder="1" applyAlignment="1">
      <alignment horizontal="center" vertical="center" wrapText="1"/>
    </xf>
    <xf numFmtId="0" fontId="28" fillId="0" borderId="81" xfId="0" quotePrefix="1" applyFont="1" applyFill="1" applyBorder="1" applyAlignment="1">
      <alignment horizontal="center" vertical="center" wrapText="1"/>
    </xf>
    <xf numFmtId="0" fontId="28" fillId="3" borderId="82" xfId="0" quotePrefix="1" applyFont="1" applyFill="1" applyBorder="1" applyAlignment="1">
      <alignment horizontal="center" vertical="center" wrapText="1"/>
    </xf>
    <xf numFmtId="0" fontId="28" fillId="4" borderId="83" xfId="0" quotePrefix="1" applyFont="1" applyFill="1" applyBorder="1" applyAlignment="1">
      <alignment horizontal="center" vertical="center" wrapText="1"/>
    </xf>
    <xf numFmtId="0" fontId="28" fillId="4" borderId="81" xfId="0" quotePrefix="1" applyFont="1" applyFill="1" applyBorder="1" applyAlignment="1">
      <alignment horizontal="center" vertical="center" wrapText="1"/>
    </xf>
    <xf numFmtId="1" fontId="28" fillId="5" borderId="81" xfId="0" quotePrefix="1" applyNumberFormat="1" applyFont="1" applyFill="1" applyBorder="1" applyAlignment="1">
      <alignment horizontal="center" vertical="center" wrapText="1"/>
    </xf>
    <xf numFmtId="0" fontId="28" fillId="0" borderId="83" xfId="0" quotePrefix="1" applyFont="1" applyFill="1" applyBorder="1" applyAlignment="1">
      <alignment horizontal="center" vertical="center" wrapText="1"/>
    </xf>
    <xf numFmtId="0" fontId="28" fillId="0" borderId="0" xfId="0" applyFont="1" applyFill="1"/>
    <xf numFmtId="0" fontId="13" fillId="0" borderId="4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19" xfId="0" applyFont="1" applyFill="1" applyBorder="1" applyAlignment="1">
      <alignment vertical="center"/>
    </xf>
    <xf numFmtId="0" fontId="14" fillId="0" borderId="21" xfId="0" applyFont="1" applyFill="1" applyBorder="1" applyAlignment="1">
      <alignment horizontal="center" vertical="center"/>
    </xf>
    <xf numFmtId="0" fontId="28" fillId="0" borderId="91" xfId="0" applyFont="1" applyFill="1" applyBorder="1" applyAlignment="1">
      <alignment horizontal="center" vertical="center" wrapText="1"/>
    </xf>
    <xf numFmtId="0" fontId="27" fillId="0" borderId="0" xfId="0" applyFont="1" applyFill="1" applyAlignment="1">
      <alignment horizontal="center" vertical="center"/>
    </xf>
    <xf numFmtId="0" fontId="25" fillId="0" borderId="0" xfId="0" applyFont="1" applyFill="1" applyBorder="1" applyAlignment="1">
      <alignment vertical="center"/>
    </xf>
    <xf numFmtId="0" fontId="25" fillId="0" borderId="0" xfId="0" applyFont="1" applyFill="1" applyAlignment="1">
      <alignment vertical="center"/>
    </xf>
    <xf numFmtId="0" fontId="29" fillId="0" borderId="2" xfId="0" applyFont="1" applyFill="1" applyBorder="1" applyAlignment="1">
      <alignment horizontal="center" vertical="center"/>
    </xf>
    <xf numFmtId="0" fontId="36" fillId="0" borderId="0" xfId="0" applyFont="1" applyFill="1" applyAlignment="1">
      <alignment vertical="center"/>
    </xf>
    <xf numFmtId="0" fontId="38" fillId="0" borderId="0" xfId="0" applyFont="1" applyFill="1" applyBorder="1" applyAlignment="1">
      <alignment horizontal="center" vertical="center"/>
    </xf>
    <xf numFmtId="0" fontId="31" fillId="0" borderId="0" xfId="0" applyFont="1" applyFill="1" applyBorder="1"/>
    <xf numFmtId="0" fontId="40" fillId="0" borderId="0" xfId="0" applyFont="1" applyFill="1" applyBorder="1" applyAlignment="1">
      <alignment vertical="top"/>
    </xf>
    <xf numFmtId="0" fontId="39" fillId="0" borderId="0" xfId="0" applyFont="1" applyFill="1" applyBorder="1" applyAlignment="1">
      <alignment vertical="center"/>
    </xf>
    <xf numFmtId="0" fontId="30" fillId="0" borderId="1" xfId="0" applyFont="1" applyFill="1" applyBorder="1" applyAlignment="1">
      <alignment horizontal="center" vertical="center"/>
    </xf>
    <xf numFmtId="0" fontId="36" fillId="0" borderId="0" xfId="0" applyFont="1" applyFill="1" applyAlignment="1">
      <alignment horizontal="center" vertical="center"/>
    </xf>
    <xf numFmtId="0" fontId="41"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42" fillId="0" borderId="0" xfId="0" applyFont="1" applyFill="1" applyBorder="1" applyAlignment="1">
      <alignment vertical="center"/>
    </xf>
    <xf numFmtId="0" fontId="36" fillId="0" borderId="0" xfId="0" applyFont="1" applyFill="1"/>
    <xf numFmtId="0" fontId="30" fillId="0" borderId="9" xfId="0" applyFont="1" applyFill="1" applyBorder="1" applyAlignment="1">
      <alignment horizontal="center" vertical="center"/>
    </xf>
    <xf numFmtId="0" fontId="13" fillId="0" borderId="0" xfId="0" applyFont="1" applyFill="1" applyAlignment="1">
      <alignment horizontal="center" vertical="center"/>
    </xf>
    <xf numFmtId="0" fontId="34" fillId="0" borderId="1" xfId="0" applyFont="1" applyFill="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25" fillId="0" borderId="0" xfId="0" applyFont="1" applyFill="1" applyBorder="1" applyAlignment="1"/>
    <xf numFmtId="0" fontId="27" fillId="0" borderId="0" xfId="0" applyFont="1" applyFill="1" applyBorder="1" applyAlignment="1">
      <alignment vertical="center"/>
    </xf>
    <xf numFmtId="0" fontId="27" fillId="0" borderId="1" xfId="0" applyFont="1" applyFill="1" applyBorder="1" applyAlignment="1">
      <alignment horizontal="center" vertical="center"/>
    </xf>
    <xf numFmtId="0" fontId="27" fillId="0" borderId="0"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54" xfId="0" applyFont="1" applyFill="1" applyBorder="1" applyAlignment="1">
      <alignment horizontal="center" vertical="center"/>
    </xf>
    <xf numFmtId="0" fontId="25" fillId="0" borderId="0" xfId="0" applyFont="1" applyFill="1" applyAlignment="1">
      <alignment horizontal="center" vertical="center"/>
    </xf>
    <xf numFmtId="0" fontId="39"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36" fillId="0" borderId="1" xfId="0" applyFont="1" applyFill="1" applyBorder="1" applyAlignment="1">
      <alignment horizontal="center" vertical="center"/>
    </xf>
    <xf numFmtId="0" fontId="55" fillId="0" borderId="0" xfId="0" applyFont="1" applyFill="1"/>
    <xf numFmtId="0" fontId="24" fillId="0" borderId="1" xfId="0" applyFont="1" applyFill="1" applyBorder="1" applyAlignment="1">
      <alignment horizontal="center" vertical="center"/>
    </xf>
    <xf numFmtId="0" fontId="28" fillId="0" borderId="0" xfId="0" applyFont="1" applyFill="1" applyAlignment="1">
      <alignment horizontal="center" vertical="center"/>
    </xf>
    <xf numFmtId="0" fontId="57" fillId="0" borderId="0" xfId="0" applyFont="1" applyAlignment="1">
      <alignment horizontal="center" vertical="center"/>
    </xf>
    <xf numFmtId="0" fontId="56" fillId="0" borderId="0" xfId="0" applyFont="1" applyAlignment="1">
      <alignment horizontal="center" vertical="center"/>
    </xf>
    <xf numFmtId="0" fontId="8" fillId="0" borderId="0" xfId="0" applyFont="1" applyAlignment="1">
      <alignment horizontal="center" vertical="center"/>
    </xf>
    <xf numFmtId="0" fontId="22" fillId="0" borderId="0" xfId="0" applyFont="1" applyAlignment="1">
      <alignment horizontal="center" vertical="center"/>
    </xf>
    <xf numFmtId="0" fontId="33" fillId="0" borderId="1" xfId="0" applyFont="1" applyFill="1" applyBorder="1" applyAlignment="1">
      <alignment horizontal="center"/>
    </xf>
    <xf numFmtId="0" fontId="25" fillId="0" borderId="40" xfId="0" applyFont="1" applyFill="1" applyBorder="1" applyAlignment="1">
      <alignment horizontal="center" vertical="center"/>
    </xf>
    <xf numFmtId="0" fontId="25" fillId="0" borderId="0" xfId="0" applyFont="1" applyFill="1" applyAlignment="1">
      <alignment horizontal="center" vertical="center"/>
    </xf>
    <xf numFmtId="0" fontId="35" fillId="0" borderId="92" xfId="0" applyFont="1" applyFill="1" applyBorder="1" applyAlignment="1">
      <alignment horizontal="center"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xf>
    <xf numFmtId="0" fontId="37" fillId="0" borderId="1" xfId="0" applyFont="1" applyFill="1" applyBorder="1" applyAlignment="1">
      <alignment horizontal="center" vertical="center"/>
    </xf>
    <xf numFmtId="0" fontId="42" fillId="0" borderId="1" xfId="0" applyFont="1" applyFill="1" applyBorder="1" applyAlignment="1">
      <alignment horizontal="center" vertical="center"/>
    </xf>
    <xf numFmtId="1" fontId="38" fillId="0" borderId="1" xfId="0" applyNumberFormat="1" applyFont="1" applyFill="1" applyBorder="1" applyAlignment="1">
      <alignment horizontal="center" vertical="center"/>
    </xf>
    <xf numFmtId="0" fontId="38" fillId="0" borderId="1"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4" xfId="0" applyFont="1" applyFill="1" applyBorder="1" applyAlignment="1">
      <alignment horizontal="center"/>
    </xf>
    <xf numFmtId="0" fontId="36" fillId="0" borderId="11" xfId="0" applyFont="1" applyFill="1" applyBorder="1" applyAlignment="1">
      <alignment horizontal="center"/>
    </xf>
    <xf numFmtId="0" fontId="36" fillId="0" borderId="5" xfId="0" applyFont="1" applyFill="1" applyBorder="1" applyAlignment="1">
      <alignment horizontal="center"/>
    </xf>
    <xf numFmtId="0" fontId="36" fillId="0" borderId="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1" xfId="0" quotePrefix="1" applyFont="1" applyFill="1" applyBorder="1" applyAlignment="1">
      <alignment horizontal="center" vertical="center"/>
    </xf>
    <xf numFmtId="0" fontId="13" fillId="0" borderId="25" xfId="0" quotePrefix="1" applyFont="1" applyFill="1" applyBorder="1" applyAlignment="1">
      <alignment horizontal="center" vertical="center"/>
    </xf>
    <xf numFmtId="0" fontId="13" fillId="0" borderId="32" xfId="0" quotePrefix="1" applyFont="1" applyFill="1" applyBorder="1" applyAlignment="1">
      <alignment horizontal="center" vertical="center"/>
    </xf>
    <xf numFmtId="0" fontId="13" fillId="0" borderId="32"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20"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21"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47" xfId="0" quotePrefix="1" applyFont="1" applyFill="1" applyBorder="1" applyAlignment="1">
      <alignment horizontal="center" vertical="center" wrapText="1"/>
    </xf>
    <xf numFmtId="0" fontId="24" fillId="0" borderId="48" xfId="0" quotePrefix="1" applyFont="1" applyFill="1" applyBorder="1" applyAlignment="1">
      <alignment horizontal="center" vertical="center" wrapText="1"/>
    </xf>
    <xf numFmtId="0" fontId="24" fillId="0" borderId="49" xfId="0" quotePrefix="1" applyFont="1" applyFill="1" applyBorder="1" applyAlignment="1">
      <alignment horizontal="center" vertical="center" wrapText="1"/>
    </xf>
    <xf numFmtId="0" fontId="24" fillId="0" borderId="87"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4" fillId="0" borderId="88" xfId="0" quotePrefix="1" applyFont="1" applyFill="1" applyBorder="1" applyAlignment="1">
      <alignment horizontal="center" vertical="center" wrapText="1"/>
    </xf>
    <xf numFmtId="0" fontId="24" fillId="0" borderId="85"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27"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54" xfId="0" applyFont="1" applyFill="1" applyBorder="1" applyAlignment="1">
      <alignment horizontal="center" vertical="center"/>
    </xf>
    <xf numFmtId="0" fontId="29" fillId="0" borderId="14"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32" xfId="0" applyFont="1" applyFill="1" applyBorder="1" applyAlignment="1">
      <alignment horizontal="center" vertical="center"/>
    </xf>
    <xf numFmtId="0" fontId="14" fillId="0" borderId="16" xfId="0" applyFont="1" applyFill="1" applyBorder="1" applyAlignment="1">
      <alignment horizontal="center"/>
    </xf>
    <xf numFmtId="0" fontId="26" fillId="0" borderId="17"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5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 xfId="0" applyFont="1" applyFill="1" applyBorder="1" applyAlignment="1">
      <alignment horizontal="center" vertical="center"/>
    </xf>
    <xf numFmtId="0" fontId="35" fillId="0" borderId="1" xfId="0" applyFont="1" applyFill="1" applyBorder="1" applyAlignment="1">
      <alignment horizontal="center"/>
    </xf>
    <xf numFmtId="0" fontId="27" fillId="0" borderId="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9" xfId="0" applyFont="1" applyFill="1" applyBorder="1" applyAlignment="1">
      <alignment horizontal="center" vertical="center"/>
    </xf>
    <xf numFmtId="0" fontId="15" fillId="0" borderId="0" xfId="0"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9" fillId="0" borderId="4" xfId="0" applyFont="1" applyBorder="1" applyAlignment="1">
      <alignment horizontal="left" vertical="center"/>
    </xf>
    <xf numFmtId="0" fontId="19" fillId="0" borderId="11" xfId="0" applyFont="1" applyBorder="1" applyAlignment="1">
      <alignment horizontal="left" vertical="center"/>
    </xf>
    <xf numFmtId="0" fontId="19" fillId="0" borderId="5"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left" vertical="center"/>
    </xf>
    <xf numFmtId="0" fontId="60" fillId="0" borderId="0" xfId="346" applyFont="1" applyAlignment="1">
      <alignment horizontal="center"/>
    </xf>
    <xf numFmtId="0" fontId="59" fillId="0" borderId="0" xfId="346"/>
    <xf numFmtId="0" fontId="60" fillId="0" borderId="0" xfId="346" applyFont="1" applyBorder="1" applyAlignment="1">
      <alignment horizontal="center"/>
    </xf>
    <xf numFmtId="0" fontId="61" fillId="0" borderId="6" xfId="346" applyFont="1" applyFill="1" applyBorder="1" applyAlignment="1">
      <alignment horizontal="center" vertical="center"/>
    </xf>
    <xf numFmtId="0" fontId="61" fillId="0" borderId="2" xfId="346" applyFont="1" applyFill="1" applyBorder="1" applyAlignment="1">
      <alignment horizontal="center" vertical="center"/>
    </xf>
    <xf numFmtId="0" fontId="61" fillId="0" borderId="2" xfId="346" applyFont="1" applyFill="1" applyBorder="1" applyAlignment="1">
      <alignment horizontal="center" vertical="center" wrapText="1"/>
    </xf>
    <xf numFmtId="0" fontId="61" fillId="0" borderId="6" xfId="346" applyFont="1" applyFill="1" applyBorder="1" applyAlignment="1">
      <alignment horizontal="center" wrapText="1"/>
    </xf>
    <xf numFmtId="49" fontId="61" fillId="0" borderId="4" xfId="346" applyNumberFormat="1" applyFont="1" applyFill="1" applyBorder="1" applyAlignment="1">
      <alignment horizontal="center" vertical="center" wrapText="1"/>
    </xf>
    <xf numFmtId="49" fontId="61" fillId="0" borderId="11" xfId="346" applyNumberFormat="1" applyFont="1" applyFill="1" applyBorder="1" applyAlignment="1">
      <alignment horizontal="center" vertical="center" wrapText="1"/>
    </xf>
    <xf numFmtId="49" fontId="61" fillId="0" borderId="5" xfId="346" applyNumberFormat="1" applyFont="1" applyFill="1" applyBorder="1" applyAlignment="1">
      <alignment horizontal="center" vertical="center" wrapText="1"/>
    </xf>
    <xf numFmtId="0" fontId="62" fillId="0" borderId="6" xfId="346" applyFont="1" applyFill="1" applyBorder="1" applyAlignment="1">
      <alignment horizontal="center" vertical="center"/>
    </xf>
    <xf numFmtId="0" fontId="62" fillId="0" borderId="2" xfId="346" applyFont="1" applyFill="1" applyBorder="1" applyAlignment="1">
      <alignment horizontal="center" vertical="center" wrapText="1"/>
    </xf>
    <xf numFmtId="0" fontId="62" fillId="0" borderId="6" xfId="346" applyFont="1" applyFill="1" applyBorder="1" applyAlignment="1">
      <alignment horizontal="center" wrapText="1"/>
    </xf>
    <xf numFmtId="49" fontId="62" fillId="0" borderId="4" xfId="346" applyNumberFormat="1" applyFont="1" applyFill="1" applyBorder="1" applyAlignment="1">
      <alignment horizontal="center" vertical="center" wrapText="1"/>
    </xf>
    <xf numFmtId="49" fontId="62" fillId="0" borderId="11" xfId="346" applyNumberFormat="1" applyFont="1" applyFill="1" applyBorder="1" applyAlignment="1">
      <alignment horizontal="center" vertical="center" wrapText="1"/>
    </xf>
    <xf numFmtId="49" fontId="62" fillId="0" borderId="5" xfId="346" applyNumberFormat="1" applyFont="1" applyFill="1" applyBorder="1" applyAlignment="1">
      <alignment horizontal="center" vertical="center" wrapText="1"/>
    </xf>
    <xf numFmtId="0" fontId="61" fillId="0" borderId="9" xfId="346" applyFont="1" applyFill="1" applyBorder="1" applyAlignment="1">
      <alignment horizontal="center" vertical="center"/>
    </xf>
    <xf numFmtId="0" fontId="61" fillId="0" borderId="7" xfId="346" applyFont="1" applyFill="1" applyBorder="1" applyAlignment="1">
      <alignment horizontal="center" vertical="center"/>
    </xf>
    <xf numFmtId="0" fontId="61" fillId="0" borderId="40" xfId="346" applyFont="1" applyFill="1" applyBorder="1" applyAlignment="1">
      <alignment horizontal="center" vertical="center"/>
    </xf>
    <xf numFmtId="0" fontId="61" fillId="0" borderId="40" xfId="346" applyFont="1" applyFill="1" applyBorder="1" applyAlignment="1">
      <alignment horizontal="center" vertical="center" wrapText="1"/>
    </xf>
    <xf numFmtId="0" fontId="61" fillId="0" borderId="14" xfId="346" applyFont="1" applyFill="1" applyBorder="1" applyAlignment="1">
      <alignment horizontal="center" wrapText="1"/>
    </xf>
    <xf numFmtId="49" fontId="63" fillId="0" borderId="6" xfId="346" applyNumberFormat="1" applyFont="1" applyFill="1" applyBorder="1" applyAlignment="1">
      <alignment horizontal="center" vertical="center" wrapText="1"/>
    </xf>
    <xf numFmtId="49" fontId="64" fillId="0" borderId="1" xfId="346" applyNumberFormat="1" applyFont="1" applyFill="1" applyBorder="1" applyAlignment="1">
      <alignment horizontal="center" vertical="center" wrapText="1"/>
    </xf>
    <xf numFmtId="49" fontId="61" fillId="0" borderId="6" xfId="346" applyNumberFormat="1" applyFont="1" applyFill="1" applyBorder="1" applyAlignment="1">
      <alignment horizontal="center" vertical="center" wrapText="1"/>
    </xf>
    <xf numFmtId="49" fontId="61" fillId="0" borderId="6" xfId="346" applyNumberFormat="1" applyFont="1" applyFill="1" applyBorder="1" applyAlignment="1">
      <alignment horizontal="center" vertical="center"/>
    </xf>
    <xf numFmtId="0" fontId="62" fillId="0" borderId="9" xfId="346" applyFont="1" applyFill="1" applyBorder="1" applyAlignment="1">
      <alignment horizontal="center" vertical="center"/>
    </xf>
    <xf numFmtId="0" fontId="62" fillId="0" borderId="14" xfId="346" applyFont="1" applyFill="1" applyBorder="1" applyAlignment="1">
      <alignment horizontal="center" vertical="center"/>
    </xf>
    <xf numFmtId="0" fontId="62" fillId="0" borderId="40" xfId="346" applyFont="1" applyFill="1" applyBorder="1" applyAlignment="1">
      <alignment horizontal="center" vertical="center" wrapText="1"/>
    </xf>
    <xf numFmtId="0" fontId="62" fillId="0" borderId="14" xfId="346" applyFont="1" applyFill="1" applyBorder="1" applyAlignment="1">
      <alignment horizontal="center" wrapText="1"/>
    </xf>
    <xf numFmtId="49" fontId="61" fillId="0" borderId="1" xfId="346" applyNumberFormat="1" applyFont="1" applyFill="1" applyBorder="1" applyAlignment="1">
      <alignment horizontal="center" vertical="center" wrapText="1"/>
    </xf>
    <xf numFmtId="49" fontId="64" fillId="0" borderId="6" xfId="346" applyNumberFormat="1" applyFont="1" applyFill="1" applyBorder="1" applyAlignment="1">
      <alignment horizontal="center" vertical="center" wrapText="1"/>
    </xf>
    <xf numFmtId="0" fontId="61" fillId="0" borderId="4" xfId="346" applyFont="1" applyFill="1" applyBorder="1" applyAlignment="1">
      <alignment horizontal="center" vertical="center"/>
    </xf>
    <xf numFmtId="0" fontId="61" fillId="0" borderId="5" xfId="346" applyFont="1" applyFill="1" applyBorder="1" applyAlignment="1">
      <alignment horizontal="center" vertical="center"/>
    </xf>
    <xf numFmtId="0" fontId="61" fillId="0" borderId="7" xfId="346" applyFont="1" applyFill="1" applyBorder="1" applyAlignment="1">
      <alignment horizontal="center" vertical="center" wrapText="1"/>
    </xf>
    <xf numFmtId="0" fontId="61" fillId="0" borderId="7" xfId="346" applyFont="1" applyFill="1" applyBorder="1" applyAlignment="1">
      <alignment horizontal="center" vertical="top"/>
    </xf>
    <xf numFmtId="0" fontId="65" fillId="0" borderId="1" xfId="346" applyFont="1" applyBorder="1" applyAlignment="1">
      <alignment horizontal="center" vertical="center" wrapText="1"/>
    </xf>
    <xf numFmtId="49" fontId="61" fillId="0" borderId="9" xfId="346" applyNumberFormat="1" applyFont="1" applyFill="1" applyBorder="1" applyAlignment="1">
      <alignment horizontal="center" vertical="center" wrapText="1"/>
    </xf>
    <xf numFmtId="0" fontId="66" fillId="0" borderId="9" xfId="346" applyFont="1" applyBorder="1" applyAlignment="1">
      <alignment horizontal="center" vertical="center"/>
    </xf>
    <xf numFmtId="0" fontId="60" fillId="0" borderId="4" xfId="346" applyFont="1" applyFill="1" applyBorder="1" applyAlignment="1">
      <alignment vertical="center"/>
    </xf>
    <xf numFmtId="0" fontId="60" fillId="0" borderId="5" xfId="346" applyFont="1" applyFill="1" applyBorder="1" applyAlignment="1">
      <alignment vertical="center"/>
    </xf>
    <xf numFmtId="0" fontId="62" fillId="0" borderId="7" xfId="346" applyFont="1" applyFill="1" applyBorder="1" applyAlignment="1">
      <alignment horizontal="center" vertical="center" wrapText="1"/>
    </xf>
    <xf numFmtId="0" fontId="62" fillId="0" borderId="7" xfId="346" applyFont="1" applyFill="1" applyBorder="1" applyAlignment="1">
      <alignment horizontal="center" vertical="top"/>
    </xf>
    <xf numFmtId="49" fontId="64" fillId="0" borderId="9" xfId="346" applyNumberFormat="1" applyFont="1" applyFill="1" applyBorder="1" applyAlignment="1">
      <alignment horizontal="center" vertical="center" wrapText="1"/>
    </xf>
    <xf numFmtId="0" fontId="67" fillId="7" borderId="4" xfId="346" applyFont="1" applyFill="1" applyBorder="1" applyAlignment="1">
      <alignment horizontal="center" vertical="center"/>
    </xf>
    <xf numFmtId="0" fontId="67" fillId="7" borderId="5" xfId="346" applyFont="1" applyFill="1" applyBorder="1" applyAlignment="1">
      <alignment horizontal="center" vertical="center"/>
    </xf>
    <xf numFmtId="0" fontId="62" fillId="0" borderId="6" xfId="346" applyFont="1" applyFill="1" applyBorder="1" applyAlignment="1">
      <alignment horizontal="center" vertical="center"/>
    </xf>
    <xf numFmtId="0" fontId="67" fillId="0" borderId="6" xfId="346" applyFont="1" applyFill="1" applyBorder="1" applyAlignment="1">
      <alignment horizontal="center" vertical="center"/>
    </xf>
    <xf numFmtId="0" fontId="60" fillId="8" borderId="4" xfId="346" applyFont="1" applyFill="1" applyBorder="1" applyAlignment="1">
      <alignment horizontal="center" vertical="center"/>
    </xf>
    <xf numFmtId="0" fontId="60" fillId="8" borderId="5" xfId="346" applyFont="1" applyFill="1" applyBorder="1" applyAlignment="1">
      <alignment horizontal="center" vertical="center"/>
    </xf>
    <xf numFmtId="0" fontId="62" fillId="0" borderId="9" xfId="346" applyFont="1" applyFill="1" applyBorder="1" applyAlignment="1">
      <alignment horizontal="center" vertical="center"/>
    </xf>
    <xf numFmtId="49" fontId="64" fillId="0" borderId="9" xfId="346" applyNumberFormat="1" applyFont="1" applyFill="1" applyBorder="1" applyAlignment="1">
      <alignment horizontal="center" vertical="center" wrapText="1"/>
    </xf>
    <xf numFmtId="0" fontId="66" fillId="0" borderId="9" xfId="346" applyFont="1" applyBorder="1" applyAlignment="1">
      <alignment horizontal="center" vertical="center"/>
    </xf>
    <xf numFmtId="0" fontId="67" fillId="9" borderId="1" xfId="346" applyFont="1" applyFill="1" applyBorder="1" applyAlignment="1">
      <alignment horizontal="center" vertical="center"/>
    </xf>
    <xf numFmtId="0" fontId="62" fillId="9" borderId="6" xfId="346" applyFont="1" applyFill="1" applyBorder="1" applyAlignment="1">
      <alignment horizontal="center" vertical="center"/>
    </xf>
    <xf numFmtId="0" fontId="67" fillId="9" borderId="6" xfId="346" applyFont="1" applyFill="1" applyBorder="1" applyAlignment="1">
      <alignment horizontal="center" vertical="center"/>
    </xf>
    <xf numFmtId="0" fontId="67" fillId="0" borderId="1" xfId="346" quotePrefix="1" applyFont="1" applyFill="1" applyBorder="1" applyAlignment="1">
      <alignment horizontal="center" vertical="center"/>
    </xf>
    <xf numFmtId="0" fontId="67" fillId="0" borderId="1" xfId="346" applyFont="1" applyFill="1" applyBorder="1" applyAlignment="1">
      <alignment vertical="center"/>
    </xf>
    <xf numFmtId="0" fontId="67" fillId="0" borderId="1" xfId="346" applyFont="1" applyFill="1" applyBorder="1" applyAlignment="1">
      <alignment horizontal="center" vertical="center"/>
    </xf>
    <xf numFmtId="0" fontId="67" fillId="2" borderId="9" xfId="345" applyFont="1" applyFill="1" applyBorder="1" applyAlignment="1">
      <alignment horizontal="center" vertical="center"/>
    </xf>
    <xf numFmtId="0" fontId="68" fillId="0" borderId="1" xfId="346" applyFont="1" applyFill="1" applyBorder="1" applyAlignment="1">
      <alignment horizontal="center" vertical="center"/>
    </xf>
    <xf numFmtId="0" fontId="68" fillId="0" borderId="9" xfId="346" applyFont="1" applyFill="1" applyBorder="1" applyAlignment="1">
      <alignment horizontal="center" vertical="center"/>
    </xf>
    <xf numFmtId="0" fontId="59" fillId="2" borderId="1" xfId="346" applyFill="1" applyBorder="1"/>
    <xf numFmtId="17" fontId="67" fillId="0" borderId="1" xfId="346" quotePrefix="1" applyNumberFormat="1" applyFont="1" applyFill="1" applyBorder="1" applyAlignment="1">
      <alignment horizontal="center" vertical="center"/>
    </xf>
    <xf numFmtId="0" fontId="68" fillId="2" borderId="1" xfId="345" applyFont="1" applyFill="1" applyBorder="1" applyAlignment="1">
      <alignment horizontal="center" vertical="center"/>
    </xf>
    <xf numFmtId="0" fontId="67" fillId="2" borderId="1" xfId="345" applyFont="1" applyFill="1" applyBorder="1" applyAlignment="1">
      <alignment horizontal="center" vertical="center"/>
    </xf>
    <xf numFmtId="0" fontId="67" fillId="0" borderId="14" xfId="346" applyFont="1" applyFill="1" applyBorder="1" applyAlignment="1">
      <alignment horizontal="center" vertical="center"/>
    </xf>
    <xf numFmtId="0" fontId="67" fillId="0" borderId="95" xfId="346" applyFont="1" applyFill="1" applyBorder="1" applyAlignment="1">
      <alignment horizontal="center" vertical="center"/>
    </xf>
    <xf numFmtId="1" fontId="67" fillId="0" borderId="1" xfId="346" quotePrefix="1" applyNumberFormat="1" applyFont="1" applyFill="1" applyBorder="1" applyAlignment="1">
      <alignment horizontal="center" vertical="center"/>
    </xf>
    <xf numFmtId="0" fontId="68" fillId="0" borderId="8" xfId="346" applyFont="1" applyFill="1" applyBorder="1" applyAlignment="1">
      <alignment horizontal="center" vertical="center"/>
    </xf>
    <xf numFmtId="0" fontId="67" fillId="0" borderId="1" xfId="346" applyFont="1" applyFill="1" applyBorder="1" applyAlignment="1">
      <alignment horizontal="center" vertical="center"/>
    </xf>
    <xf numFmtId="0" fontId="69" fillId="0" borderId="1" xfId="346" applyFont="1" applyFill="1" applyBorder="1" applyAlignment="1">
      <alignment horizontal="center" vertical="center"/>
    </xf>
    <xf numFmtId="0" fontId="67" fillId="0" borderId="7" xfId="346" applyFont="1" applyFill="1" applyBorder="1" applyAlignment="1">
      <alignment horizontal="center" vertical="center"/>
    </xf>
    <xf numFmtId="0" fontId="67" fillId="0" borderId="95" xfId="346" applyFont="1" applyFill="1" applyBorder="1" applyAlignment="1">
      <alignment horizontal="center" vertical="center"/>
    </xf>
    <xf numFmtId="0" fontId="67" fillId="0" borderId="8" xfId="346" applyFont="1" applyFill="1" applyBorder="1" applyAlignment="1">
      <alignment horizontal="center" vertical="center"/>
    </xf>
    <xf numFmtId="0" fontId="67" fillId="9" borderId="4" xfId="346" applyFont="1" applyFill="1" applyBorder="1" applyAlignment="1">
      <alignment horizontal="center" vertical="center"/>
    </xf>
    <xf numFmtId="0" fontId="67" fillId="9" borderId="5" xfId="346" applyFont="1" applyFill="1" applyBorder="1" applyAlignment="1">
      <alignment horizontal="center" vertical="center"/>
    </xf>
    <xf numFmtId="0" fontId="68" fillId="0" borderId="1" xfId="345" applyFont="1" applyFill="1" applyBorder="1" applyAlignment="1">
      <alignment horizontal="center" vertical="center"/>
    </xf>
    <xf numFmtId="0" fontId="59" fillId="0" borderId="1" xfId="346" applyBorder="1" applyAlignment="1">
      <alignment horizontal="center" vertical="center"/>
    </xf>
    <xf numFmtId="0" fontId="67" fillId="9" borderId="11" xfId="346" applyFont="1" applyFill="1" applyBorder="1" applyAlignment="1">
      <alignment horizontal="center" vertical="center"/>
    </xf>
    <xf numFmtId="0" fontId="67" fillId="2" borderId="5" xfId="346" applyFont="1" applyFill="1" applyBorder="1" applyAlignment="1">
      <alignment vertical="center"/>
    </xf>
    <xf numFmtId="0" fontId="62" fillId="2" borderId="1" xfId="346" applyFont="1" applyFill="1" applyBorder="1" applyAlignment="1">
      <alignment horizontal="center" vertical="center"/>
    </xf>
    <xf numFmtId="0" fontId="67" fillId="2" borderId="1" xfId="346" applyFont="1" applyFill="1" applyBorder="1" applyAlignment="1">
      <alignment horizontal="center" vertical="center"/>
    </xf>
    <xf numFmtId="0" fontId="70" fillId="0" borderId="0" xfId="346" applyFont="1" applyAlignment="1">
      <alignment horizontal="center"/>
    </xf>
    <xf numFmtId="0" fontId="67" fillId="0" borderId="0" xfId="346" applyFont="1" applyFill="1" applyBorder="1" applyAlignment="1">
      <alignment horizontal="center" vertical="center"/>
    </xf>
    <xf numFmtId="0" fontId="68" fillId="0" borderId="0" xfId="346" applyFont="1" applyFill="1" applyBorder="1" applyAlignment="1">
      <alignment horizontal="center" vertical="center"/>
    </xf>
    <xf numFmtId="0" fontId="69" fillId="0" borderId="0" xfId="346" applyFont="1" applyFill="1" applyBorder="1" applyAlignment="1">
      <alignment horizontal="center" vertical="center"/>
    </xf>
    <xf numFmtId="0" fontId="62" fillId="0" borderId="2" xfId="346" applyFont="1" applyFill="1" applyBorder="1" applyAlignment="1">
      <alignment horizontal="center" vertical="center"/>
    </xf>
    <xf numFmtId="0" fontId="67" fillId="2" borderId="6" xfId="346" applyFont="1" applyFill="1" applyBorder="1" applyAlignment="1">
      <alignment horizontal="center" vertical="center" wrapText="1"/>
    </xf>
    <xf numFmtId="0" fontId="62" fillId="0" borderId="7" xfId="346" applyFont="1" applyFill="1" applyBorder="1" applyAlignment="1">
      <alignment horizontal="center" vertical="center"/>
    </xf>
    <xf numFmtId="0" fontId="62" fillId="0" borderId="40" xfId="346" applyFont="1" applyFill="1" applyBorder="1" applyAlignment="1">
      <alignment horizontal="center" vertical="center"/>
    </xf>
    <xf numFmtId="0" fontId="67" fillId="2" borderId="14" xfId="346" applyFont="1" applyFill="1" applyBorder="1" applyAlignment="1">
      <alignment horizontal="center" vertical="center" wrapText="1"/>
    </xf>
    <xf numFmtId="0" fontId="60" fillId="0" borderId="4" xfId="346" applyFont="1" applyFill="1" applyBorder="1" applyAlignment="1">
      <alignment horizontal="center" vertical="center"/>
    </xf>
    <xf numFmtId="0" fontId="60" fillId="0" borderId="5" xfId="346" applyFont="1" applyFill="1" applyBorder="1" applyAlignment="1">
      <alignment horizontal="center" vertical="center"/>
    </xf>
    <xf numFmtId="0" fontId="67" fillId="2" borderId="9" xfId="346" applyFont="1" applyFill="1" applyBorder="1" applyAlignment="1">
      <alignment horizontal="center" vertical="center" wrapText="1"/>
    </xf>
    <xf numFmtId="0" fontId="67" fillId="10" borderId="4" xfId="346" applyFont="1" applyFill="1" applyBorder="1" applyAlignment="1">
      <alignment horizontal="center" vertical="center"/>
    </xf>
    <xf numFmtId="0" fontId="67" fillId="10" borderId="5" xfId="346" applyFont="1" applyFill="1" applyBorder="1" applyAlignment="1">
      <alignment horizontal="center" vertical="center"/>
    </xf>
    <xf numFmtId="0" fontId="62" fillId="0" borderId="4" xfId="346" applyFont="1" applyFill="1" applyBorder="1" applyAlignment="1">
      <alignment horizontal="center" vertical="center"/>
    </xf>
    <xf numFmtId="0" fontId="62" fillId="0" borderId="11" xfId="346" applyFont="1" applyFill="1" applyBorder="1" applyAlignment="1">
      <alignment horizontal="center" vertical="center"/>
    </xf>
    <xf numFmtId="0" fontId="62" fillId="0" borderId="5" xfId="346" applyFont="1" applyFill="1" applyBorder="1" applyAlignment="1">
      <alignment horizontal="center" vertical="center"/>
    </xf>
    <xf numFmtId="0" fontId="67" fillId="9" borderId="4" xfId="346" applyFont="1" applyFill="1" applyBorder="1" applyAlignment="1">
      <alignment vertical="center"/>
    </xf>
    <xf numFmtId="0" fontId="67" fillId="9" borderId="11" xfId="346" applyFont="1" applyFill="1" applyBorder="1" applyAlignment="1">
      <alignment vertical="center"/>
    </xf>
    <xf numFmtId="0" fontId="67" fillId="2" borderId="11" xfId="346" applyFont="1" applyFill="1" applyBorder="1" applyAlignment="1">
      <alignment horizontal="center" vertical="center"/>
    </xf>
    <xf numFmtId="0" fontId="67" fillId="2" borderId="5" xfId="346" applyFont="1" applyFill="1" applyBorder="1" applyAlignment="1">
      <alignment horizontal="center" vertical="center"/>
    </xf>
    <xf numFmtId="0" fontId="67" fillId="0" borderId="1" xfId="346" applyFont="1" applyFill="1" applyBorder="1" applyAlignment="1">
      <alignment horizontal="left" vertical="center"/>
    </xf>
    <xf numFmtId="0" fontId="67" fillId="0" borderId="6" xfId="346" quotePrefix="1" applyFont="1" applyFill="1" applyBorder="1" applyAlignment="1">
      <alignment horizontal="center" vertical="center"/>
    </xf>
    <xf numFmtId="0" fontId="67" fillId="2" borderId="6" xfId="345" applyFont="1" applyFill="1" applyBorder="1" applyAlignment="1">
      <alignment horizontal="center" vertical="center"/>
    </xf>
    <xf numFmtId="0" fontId="68" fillId="0" borderId="6" xfId="346" applyFont="1" applyFill="1" applyBorder="1" applyAlignment="1">
      <alignment horizontal="center" vertical="center"/>
    </xf>
    <xf numFmtId="0" fontId="67" fillId="2" borderId="1" xfId="346" applyFont="1" applyFill="1" applyBorder="1" applyAlignment="1">
      <alignment horizontal="center" vertical="center" wrapText="1"/>
    </xf>
    <xf numFmtId="0" fontId="67" fillId="2" borderId="1" xfId="345" applyFont="1" applyFill="1" applyBorder="1" applyAlignment="1">
      <alignment horizontal="center" vertical="center" wrapText="1"/>
    </xf>
    <xf numFmtId="0" fontId="68" fillId="2" borderId="1" xfId="346" applyFont="1" applyFill="1" applyBorder="1" applyAlignment="1">
      <alignment horizontal="center" vertical="center" wrapText="1"/>
    </xf>
    <xf numFmtId="0" fontId="59" fillId="0" borderId="1" xfId="346" applyBorder="1"/>
    <xf numFmtId="0" fontId="69" fillId="0" borderId="6" xfId="346" applyFont="1" applyFill="1" applyBorder="1" applyAlignment="1">
      <alignment horizontal="center" vertical="center"/>
    </xf>
    <xf numFmtId="0" fontId="67" fillId="0" borderId="4" xfId="346" applyFont="1" applyFill="1" applyBorder="1" applyAlignment="1">
      <alignment horizontal="center" vertical="center"/>
    </xf>
    <xf numFmtId="0" fontId="67" fillId="0" borderId="11" xfId="346" applyFont="1" applyFill="1" applyBorder="1" applyAlignment="1">
      <alignment horizontal="center" vertical="center"/>
    </xf>
    <xf numFmtId="0" fontId="67" fillId="0" borderId="5" xfId="346" applyFont="1" applyFill="1" applyBorder="1" applyAlignment="1">
      <alignment horizontal="center" vertical="center"/>
    </xf>
    <xf numFmtId="0" fontId="71" fillId="0" borderId="1" xfId="346" applyFont="1" applyFill="1" applyBorder="1" applyAlignment="1">
      <alignment horizontal="center" vertical="center"/>
    </xf>
    <xf numFmtId="0" fontId="67" fillId="0" borderId="5" xfId="346" applyFont="1" applyFill="1" applyBorder="1" applyAlignment="1">
      <alignment vertical="center"/>
    </xf>
    <xf numFmtId="0" fontId="68" fillId="0" borderId="5" xfId="346" applyFont="1" applyFill="1" applyBorder="1" applyAlignment="1">
      <alignment horizontal="center" vertical="center"/>
    </xf>
    <xf numFmtId="0" fontId="62" fillId="0" borderId="5" xfId="346" applyFont="1" applyFill="1" applyBorder="1" applyAlignment="1">
      <alignment vertical="center"/>
    </xf>
    <xf numFmtId="0" fontId="67" fillId="0" borderId="0" xfId="346" applyFont="1" applyFill="1" applyBorder="1" applyAlignment="1">
      <alignment vertical="center"/>
    </xf>
    <xf numFmtId="0" fontId="67" fillId="0" borderId="0" xfId="346" quotePrefix="1" applyFont="1" applyFill="1" applyBorder="1" applyAlignment="1">
      <alignment horizontal="center" vertical="center"/>
    </xf>
    <xf numFmtId="0" fontId="67" fillId="2" borderId="0" xfId="345" applyFont="1" applyFill="1" applyBorder="1" applyAlignment="1">
      <alignment horizontal="center" vertical="center"/>
    </xf>
    <xf numFmtId="0" fontId="71" fillId="0" borderId="0" xfId="346" applyFont="1" applyFill="1" applyBorder="1" applyAlignment="1">
      <alignment horizontal="center" vertical="center"/>
    </xf>
    <xf numFmtId="0" fontId="67" fillId="11" borderId="4" xfId="346" applyFont="1" applyFill="1" applyBorder="1" applyAlignment="1">
      <alignment horizontal="center" vertical="center"/>
    </xf>
    <xf numFmtId="0" fontId="67" fillId="11" borderId="5" xfId="346" applyFont="1" applyFill="1" applyBorder="1" applyAlignment="1">
      <alignment horizontal="center" vertical="center"/>
    </xf>
    <xf numFmtId="0" fontId="72" fillId="0" borderId="1" xfId="346" applyFont="1" applyFill="1" applyBorder="1" applyAlignment="1">
      <alignment vertical="center"/>
    </xf>
    <xf numFmtId="0" fontId="58" fillId="2" borderId="1" xfId="345" applyFill="1" applyBorder="1" applyAlignment="1">
      <alignment horizontal="center" vertical="center"/>
    </xf>
    <xf numFmtId="0" fontId="67" fillId="12" borderId="4" xfId="346" applyFont="1" applyFill="1" applyBorder="1" applyAlignment="1">
      <alignment horizontal="center" vertical="center"/>
    </xf>
    <xf numFmtId="0" fontId="67" fillId="12" borderId="5" xfId="346" applyFont="1" applyFill="1" applyBorder="1" applyAlignment="1">
      <alignment horizontal="center" vertical="center"/>
    </xf>
    <xf numFmtId="0" fontId="67" fillId="0" borderId="0" xfId="346" applyFont="1" applyFill="1" applyAlignment="1">
      <alignment vertical="center"/>
    </xf>
    <xf numFmtId="0" fontId="62" fillId="0" borderId="0" xfId="346" applyFont="1" applyFill="1" applyBorder="1" applyAlignment="1">
      <alignment vertical="center"/>
    </xf>
    <xf numFmtId="0" fontId="62" fillId="0" borderId="0" xfId="346" applyFont="1" applyFill="1" applyBorder="1" applyAlignment="1">
      <alignment horizontal="center" vertical="center"/>
    </xf>
    <xf numFmtId="10" fontId="62" fillId="0" borderId="0" xfId="347" applyNumberFormat="1" applyFont="1" applyFill="1" applyBorder="1" applyAlignment="1">
      <alignment horizontal="right" vertical="center"/>
    </xf>
    <xf numFmtId="0" fontId="59" fillId="0" borderId="0" xfId="346" applyBorder="1"/>
    <xf numFmtId="0" fontId="58" fillId="2" borderId="0" xfId="345" applyFill="1" applyBorder="1" applyAlignment="1">
      <alignment horizontal="center" vertical="center"/>
    </xf>
    <xf numFmtId="0" fontId="73" fillId="0" borderId="0" xfId="346" applyFont="1" applyFill="1" applyBorder="1" applyAlignment="1">
      <alignment horizontal="center" vertical="center"/>
    </xf>
    <xf numFmtId="49" fontId="61" fillId="0" borderId="9" xfId="346" applyNumberFormat="1" applyFont="1" applyFill="1" applyBorder="1" applyAlignment="1">
      <alignment horizontal="center" vertical="center"/>
    </xf>
    <xf numFmtId="0" fontId="67" fillId="13" borderId="4" xfId="346" applyFont="1" applyFill="1" applyBorder="1" applyAlignment="1">
      <alignment horizontal="center" vertical="center" wrapText="1"/>
    </xf>
    <xf numFmtId="0" fontId="67" fillId="13" borderId="11" xfId="346" applyFont="1" applyFill="1" applyBorder="1" applyAlignment="1">
      <alignment horizontal="center" vertical="center" wrapText="1"/>
    </xf>
    <xf numFmtId="0" fontId="67" fillId="13" borderId="5" xfId="346" applyFont="1" applyFill="1" applyBorder="1" applyAlignment="1">
      <alignment horizontal="center" vertical="center" wrapText="1"/>
    </xf>
    <xf numFmtId="0" fontId="67" fillId="0" borderId="11" xfId="346" applyFont="1" applyFill="1" applyBorder="1" applyAlignment="1">
      <alignment vertical="center" wrapText="1"/>
    </xf>
    <xf numFmtId="0" fontId="67" fillId="0" borderId="5" xfId="346" applyFont="1" applyFill="1" applyBorder="1" applyAlignment="1">
      <alignment vertical="center" wrapText="1"/>
    </xf>
    <xf numFmtId="0" fontId="67" fillId="0" borderId="5" xfId="346" applyFont="1" applyFill="1" applyBorder="1" applyAlignment="1">
      <alignment horizontal="center" vertical="center"/>
    </xf>
    <xf numFmtId="0" fontId="74" fillId="0" borderId="0" xfId="0" applyNumberFormat="1" applyFont="1" applyFill="1" applyBorder="1" applyAlignment="1" applyProtection="1">
      <alignment horizontal="center" vertical="center"/>
    </xf>
    <xf numFmtId="191" fontId="57" fillId="14" borderId="6" xfId="348" applyNumberFormat="1" applyFont="1" applyFill="1" applyBorder="1" applyAlignment="1">
      <alignment horizontal="center" vertical="center"/>
    </xf>
    <xf numFmtId="191" fontId="57" fillId="14" borderId="4" xfId="348" applyNumberFormat="1" applyFont="1" applyFill="1" applyBorder="1" applyAlignment="1">
      <alignment horizontal="center"/>
    </xf>
    <xf numFmtId="191" fontId="57" fillId="14" borderId="11" xfId="348" applyNumberFormat="1" applyFont="1" applyFill="1" applyBorder="1" applyAlignment="1">
      <alignment horizontal="center"/>
    </xf>
    <xf numFmtId="191" fontId="57" fillId="14" borderId="5" xfId="348" applyNumberFormat="1" applyFont="1" applyFill="1" applyBorder="1" applyAlignment="1">
      <alignment horizontal="center"/>
    </xf>
    <xf numFmtId="191" fontId="75" fillId="0" borderId="0" xfId="348" applyNumberFormat="1" applyFont="1"/>
    <xf numFmtId="191" fontId="57" fillId="14" borderId="9" xfId="348" applyNumberFormat="1" applyFont="1" applyFill="1" applyBorder="1" applyAlignment="1">
      <alignment horizontal="center" vertical="center"/>
    </xf>
    <xf numFmtId="191" fontId="57" fillId="14" borderId="1" xfId="348" applyNumberFormat="1" applyFont="1" applyFill="1" applyBorder="1" applyAlignment="1">
      <alignment horizontal="center"/>
    </xf>
    <xf numFmtId="191" fontId="75" fillId="0" borderId="1" xfId="348" applyNumberFormat="1" applyFont="1" applyBorder="1"/>
    <xf numFmtId="1" fontId="75" fillId="0" borderId="1" xfId="348" applyNumberFormat="1" applyFont="1" applyBorder="1" applyAlignment="1">
      <alignment horizontal="center"/>
    </xf>
    <xf numFmtId="1" fontId="57" fillId="14" borderId="1" xfId="348" applyNumberFormat="1" applyFont="1" applyFill="1" applyBorder="1" applyAlignment="1">
      <alignment horizontal="center"/>
    </xf>
    <xf numFmtId="191" fontId="57" fillId="14" borderId="14" xfId="348" applyNumberFormat="1" applyFont="1" applyFill="1" applyBorder="1" applyAlignment="1">
      <alignment horizontal="center" vertical="center"/>
    </xf>
    <xf numFmtId="191" fontId="57" fillId="14" borderId="4" xfId="348" applyNumberFormat="1" applyFont="1" applyFill="1" applyBorder="1" applyAlignment="1">
      <alignment horizontal="center"/>
    </xf>
    <xf numFmtId="191" fontId="75" fillId="0" borderId="1" xfId="348" applyNumberFormat="1" applyFont="1" applyFill="1" applyBorder="1"/>
    <xf numFmtId="1" fontId="75" fillId="0" borderId="1" xfId="348" applyNumberFormat="1" applyFont="1" applyFill="1" applyBorder="1" applyAlignment="1">
      <alignment horizontal="center"/>
    </xf>
    <xf numFmtId="0" fontId="57" fillId="14" borderId="1" xfId="0" applyFont="1" applyFill="1" applyBorder="1" applyAlignment="1">
      <alignment horizontal="center"/>
    </xf>
    <xf numFmtId="1" fontId="57" fillId="14" borderId="1" xfId="0" applyNumberFormat="1" applyFont="1" applyFill="1" applyBorder="1" applyAlignment="1">
      <alignment horizontal="center"/>
    </xf>
    <xf numFmtId="191" fontId="75" fillId="0" borderId="0" xfId="348" applyNumberFormat="1" applyFont="1" applyFill="1"/>
    <xf numFmtId="0" fontId="75" fillId="0" borderId="0" xfId="0" applyFont="1"/>
    <xf numFmtId="0" fontId="57" fillId="0" borderId="0" xfId="0" applyFont="1" applyAlignment="1">
      <alignment vertical="center"/>
    </xf>
    <xf numFmtId="0" fontId="57" fillId="14" borderId="4" xfId="0" applyFont="1" applyFill="1" applyBorder="1" applyAlignment="1">
      <alignment horizontal="center" vertical="center"/>
    </xf>
    <xf numFmtId="0" fontId="57" fillId="14" borderId="11" xfId="0" applyFont="1" applyFill="1" applyBorder="1" applyAlignment="1">
      <alignment horizontal="center" vertical="center"/>
    </xf>
    <xf numFmtId="0" fontId="57" fillId="14" borderId="5" xfId="0" applyFont="1" applyFill="1" applyBorder="1" applyAlignment="1">
      <alignment horizontal="center" vertical="center"/>
    </xf>
    <xf numFmtId="0" fontId="56" fillId="0" borderId="0" xfId="0" applyFont="1" applyAlignment="1">
      <alignment horizontal="center" vertical="center"/>
    </xf>
    <xf numFmtId="0" fontId="56" fillId="14" borderId="1" xfId="0" applyFont="1" applyFill="1" applyBorder="1" applyAlignment="1">
      <alignment horizontal="center" vertical="center"/>
    </xf>
    <xf numFmtId="0" fontId="56" fillId="14" borderId="1" xfId="0" applyFont="1" applyFill="1" applyBorder="1" applyAlignment="1">
      <alignment horizontal="center" vertical="center"/>
    </xf>
    <xf numFmtId="0" fontId="76" fillId="0" borderId="97" xfId="0" applyFont="1" applyBorder="1" applyAlignment="1">
      <alignment horizontal="center" vertical="center"/>
    </xf>
    <xf numFmtId="0" fontId="76" fillId="0" borderId="98" xfId="0" applyFont="1" applyBorder="1" applyAlignment="1">
      <alignment horizontal="center" vertical="center"/>
    </xf>
    <xf numFmtId="0" fontId="76" fillId="0" borderId="99" xfId="0" applyFont="1" applyBorder="1" applyAlignment="1">
      <alignment horizontal="left" vertical="center"/>
    </xf>
    <xf numFmtId="0" fontId="76" fillId="0" borderId="10" xfId="0" applyFont="1" applyBorder="1" applyAlignment="1">
      <alignment horizontal="center" vertical="center"/>
    </xf>
    <xf numFmtId="0" fontId="76" fillId="0" borderId="100" xfId="0" applyFont="1" applyBorder="1" applyAlignment="1">
      <alignment horizontal="center" vertical="center"/>
    </xf>
    <xf numFmtId="0" fontId="76" fillId="0" borderId="99" xfId="0" applyFont="1" applyBorder="1" applyAlignment="1">
      <alignment horizontal="center" vertical="center"/>
    </xf>
    <xf numFmtId="0" fontId="56" fillId="0" borderId="100" xfId="0" applyFont="1" applyBorder="1" applyAlignment="1">
      <alignment horizontal="center" vertical="center"/>
    </xf>
    <xf numFmtId="0" fontId="76" fillId="0" borderId="101" xfId="0" applyFont="1" applyBorder="1" applyAlignment="1">
      <alignment horizontal="center" vertical="center"/>
    </xf>
    <xf numFmtId="0" fontId="76" fillId="0" borderId="102" xfId="0" applyFont="1" applyBorder="1" applyAlignment="1">
      <alignment horizontal="center" vertical="center"/>
    </xf>
    <xf numFmtId="0" fontId="76" fillId="0" borderId="103" xfId="0" applyFont="1" applyBorder="1" applyAlignment="1">
      <alignment horizontal="left" vertical="center"/>
    </xf>
    <xf numFmtId="0" fontId="76" fillId="0" borderId="12" xfId="0" applyFont="1" applyBorder="1" applyAlignment="1">
      <alignment horizontal="center" vertical="center"/>
    </xf>
    <xf numFmtId="0" fontId="76" fillId="0" borderId="68" xfId="0" applyFont="1" applyBorder="1" applyAlignment="1">
      <alignment horizontal="center" vertical="center"/>
    </xf>
    <xf numFmtId="0" fontId="76" fillId="0" borderId="103" xfId="0" applyFont="1" applyBorder="1" applyAlignment="1">
      <alignment horizontal="center" vertical="center"/>
    </xf>
    <xf numFmtId="0" fontId="56" fillId="0" borderId="68" xfId="0" applyFont="1" applyBorder="1" applyAlignment="1">
      <alignment horizontal="center" vertical="center"/>
    </xf>
    <xf numFmtId="0" fontId="36" fillId="0" borderId="103" xfId="0" applyFont="1" applyBorder="1" applyAlignment="1">
      <alignment horizontal="center" vertical="center"/>
    </xf>
    <xf numFmtId="0" fontId="76" fillId="0" borderId="104" xfId="0" applyFont="1" applyBorder="1" applyAlignment="1">
      <alignment horizontal="center" vertical="center"/>
    </xf>
    <xf numFmtId="0" fontId="76" fillId="0" borderId="105" xfId="0" applyFont="1" applyBorder="1" applyAlignment="1">
      <alignment horizontal="center" vertical="center"/>
    </xf>
    <xf numFmtId="0" fontId="76" fillId="0" borderId="106" xfId="0" applyFont="1" applyBorder="1" applyAlignment="1">
      <alignment horizontal="center" vertical="center"/>
    </xf>
    <xf numFmtId="0" fontId="76" fillId="0" borderId="107" xfId="0" applyFont="1" applyBorder="1" applyAlignment="1">
      <alignment horizontal="center" vertical="center"/>
    </xf>
    <xf numFmtId="0" fontId="76" fillId="0" borderId="13" xfId="0" applyFont="1" applyBorder="1" applyAlignment="1">
      <alignment horizontal="center" vertical="center"/>
    </xf>
    <xf numFmtId="0" fontId="76" fillId="0" borderId="108" xfId="0" applyFont="1" applyBorder="1" applyAlignment="1">
      <alignment horizontal="center" vertical="center"/>
    </xf>
    <xf numFmtId="0" fontId="76" fillId="0" borderId="0" xfId="0" applyFont="1" applyBorder="1" applyAlignment="1">
      <alignment horizontal="left" vertical="center"/>
    </xf>
    <xf numFmtId="0" fontId="76" fillId="0" borderId="9" xfId="0" applyFont="1" applyBorder="1" applyAlignment="1">
      <alignment horizontal="center" vertical="center"/>
    </xf>
    <xf numFmtId="0" fontId="56" fillId="14" borderId="4" xfId="0" applyFont="1" applyFill="1" applyBorder="1" applyAlignment="1">
      <alignment horizontal="center" vertical="center"/>
    </xf>
    <xf numFmtId="0" fontId="56" fillId="14" borderId="11" xfId="0" applyFont="1" applyFill="1" applyBorder="1" applyAlignment="1">
      <alignment horizontal="center" vertical="center"/>
    </xf>
    <xf numFmtId="0" fontId="56" fillId="14" borderId="5" xfId="0" applyFont="1" applyFill="1" applyBorder="1" applyAlignment="1">
      <alignment horizontal="center" vertical="center"/>
    </xf>
    <xf numFmtId="0" fontId="76" fillId="0" borderId="109" xfId="0" applyFont="1" applyBorder="1" applyAlignment="1">
      <alignment horizontal="left" vertical="center"/>
    </xf>
    <xf numFmtId="0" fontId="76" fillId="0" borderId="110" xfId="0" applyFont="1" applyBorder="1" applyAlignment="1">
      <alignment horizontal="left" vertical="center"/>
    </xf>
    <xf numFmtId="0" fontId="76" fillId="0" borderId="15" xfId="0" applyFont="1" applyBorder="1" applyAlignment="1">
      <alignment horizontal="center" vertical="center"/>
    </xf>
    <xf numFmtId="0" fontId="76" fillId="0" borderId="111" xfId="0" applyFont="1" applyBorder="1" applyAlignment="1">
      <alignment horizontal="center" vertical="center"/>
    </xf>
    <xf numFmtId="0" fontId="76" fillId="0" borderId="112" xfId="0" applyFont="1" applyBorder="1" applyAlignment="1">
      <alignment horizontal="left" vertical="center"/>
    </xf>
    <xf numFmtId="0" fontId="76" fillId="0" borderId="113" xfId="0" applyFont="1" applyBorder="1" applyAlignment="1">
      <alignment horizontal="center" vertical="center"/>
    </xf>
    <xf numFmtId="0" fontId="76" fillId="0" borderId="114" xfId="0" applyFont="1" applyBorder="1" applyAlignment="1">
      <alignment horizontal="center" vertical="center"/>
    </xf>
    <xf numFmtId="1" fontId="76" fillId="0" borderId="101" xfId="0" applyNumberFormat="1" applyFont="1" applyBorder="1" applyAlignment="1">
      <alignment horizontal="center" vertical="center"/>
    </xf>
    <xf numFmtId="0" fontId="76" fillId="0" borderId="7" xfId="0" applyFont="1" applyBorder="1" applyAlignment="1">
      <alignment horizontal="center" vertical="center"/>
    </xf>
    <xf numFmtId="0" fontId="76" fillId="0" borderId="115" xfId="0" applyFont="1" applyBorder="1" applyAlignment="1">
      <alignment horizontal="center" vertical="center"/>
    </xf>
    <xf numFmtId="0" fontId="56" fillId="0" borderId="107" xfId="0" applyFont="1" applyBorder="1" applyAlignment="1">
      <alignment horizontal="center" vertical="center"/>
    </xf>
    <xf numFmtId="0" fontId="77" fillId="0" borderId="11" xfId="0" applyFont="1" applyBorder="1" applyAlignment="1">
      <alignment horizontal="center"/>
    </xf>
    <xf numFmtId="0" fontId="76" fillId="0" borderId="40" xfId="0" applyFont="1" applyBorder="1" applyAlignment="1">
      <alignment horizontal="center" vertical="center"/>
    </xf>
    <xf numFmtId="0" fontId="76" fillId="0" borderId="116" xfId="0" applyFont="1" applyBorder="1" applyAlignment="1">
      <alignment horizontal="center" vertical="center"/>
    </xf>
    <xf numFmtId="0" fontId="76" fillId="0" borderId="117" xfId="0" applyFont="1" applyBorder="1" applyAlignment="1">
      <alignment horizontal="center" vertical="center"/>
    </xf>
    <xf numFmtId="0" fontId="76" fillId="0" borderId="118" xfId="0" applyFont="1" applyBorder="1" applyAlignment="1">
      <alignment horizontal="center" vertical="center"/>
    </xf>
    <xf numFmtId="0" fontId="76" fillId="0" borderId="119" xfId="0" applyFont="1" applyBorder="1" applyAlignment="1">
      <alignment horizontal="left" vertical="center"/>
    </xf>
    <xf numFmtId="0" fontId="76" fillId="0" borderId="120" xfId="0" applyFont="1" applyBorder="1" applyAlignment="1">
      <alignment horizontal="center" vertical="center"/>
    </xf>
    <xf numFmtId="0" fontId="56" fillId="0" borderId="11" xfId="0" applyFont="1" applyBorder="1" applyAlignment="1">
      <alignment horizontal="center" vertical="center"/>
    </xf>
    <xf numFmtId="0" fontId="78" fillId="0" borderId="0" xfId="0" applyFont="1" applyAlignment="1">
      <alignment horizontal="center" vertical="center"/>
    </xf>
    <xf numFmtId="0" fontId="78" fillId="14" borderId="6" xfId="0" applyFont="1" applyFill="1" applyBorder="1" applyAlignment="1">
      <alignment horizontal="center" vertical="center"/>
    </xf>
    <xf numFmtId="0" fontId="78" fillId="14" borderId="5" xfId="0" applyFont="1" applyFill="1" applyBorder="1" applyAlignment="1">
      <alignment horizontal="center" vertical="center"/>
    </xf>
    <xf numFmtId="0" fontId="78" fillId="14" borderId="1" xfId="0" applyFont="1" applyFill="1" applyBorder="1" applyAlignment="1">
      <alignment horizontal="center" vertical="center"/>
    </xf>
    <xf numFmtId="0" fontId="78" fillId="14" borderId="2" xfId="0" applyFont="1" applyFill="1" applyBorder="1" applyAlignment="1">
      <alignment horizontal="center" vertical="center"/>
    </xf>
    <xf numFmtId="0" fontId="78" fillId="14" borderId="121" xfId="0" applyFont="1" applyFill="1" applyBorder="1" applyAlignment="1">
      <alignment horizontal="center" vertical="center"/>
    </xf>
    <xf numFmtId="0" fontId="78" fillId="14" borderId="3" xfId="0" applyFont="1" applyFill="1" applyBorder="1" applyAlignment="1">
      <alignment horizontal="center" vertical="center"/>
    </xf>
    <xf numFmtId="0" fontId="78" fillId="14" borderId="4" xfId="0" applyFont="1" applyFill="1" applyBorder="1" applyAlignment="1">
      <alignment horizontal="center" vertical="center"/>
    </xf>
    <xf numFmtId="0" fontId="78" fillId="14" borderId="11" xfId="0" applyFont="1" applyFill="1" applyBorder="1" applyAlignment="1">
      <alignment horizontal="center" vertical="center"/>
    </xf>
    <xf numFmtId="0" fontId="78" fillId="14" borderId="14" xfId="0" applyFont="1" applyFill="1" applyBorder="1" applyAlignment="1">
      <alignment horizontal="center" vertical="center"/>
    </xf>
    <xf numFmtId="0" fontId="78" fillId="14" borderId="40" xfId="0" applyFont="1" applyFill="1" applyBorder="1" applyAlignment="1">
      <alignment horizontal="center" vertical="center"/>
    </xf>
    <xf numFmtId="0" fontId="78" fillId="14" borderId="0" xfId="0" applyFont="1" applyFill="1" applyBorder="1" applyAlignment="1">
      <alignment horizontal="center" vertical="center"/>
    </xf>
    <xf numFmtId="0" fontId="78" fillId="14" borderId="30" xfId="0" applyFont="1" applyFill="1" applyBorder="1" applyAlignment="1">
      <alignment horizontal="center" vertical="center"/>
    </xf>
    <xf numFmtId="0" fontId="78" fillId="14" borderId="9" xfId="0" applyFont="1" applyFill="1" applyBorder="1" applyAlignment="1">
      <alignment horizontal="center" vertical="center"/>
    </xf>
    <xf numFmtId="0" fontId="78" fillId="14" borderId="7" xfId="0" applyFont="1" applyFill="1" applyBorder="1" applyAlignment="1">
      <alignment horizontal="center" vertical="center"/>
    </xf>
    <xf numFmtId="0" fontId="78" fillId="14" borderId="95" xfId="0" applyFont="1" applyFill="1" applyBorder="1" applyAlignment="1">
      <alignment horizontal="center" vertical="center"/>
    </xf>
    <xf numFmtId="0" fontId="78" fillId="14" borderId="8" xfId="0" applyFont="1" applyFill="1" applyBorder="1" applyAlignment="1">
      <alignment horizontal="center" vertical="center"/>
    </xf>
    <xf numFmtId="0" fontId="78" fillId="14" borderId="1" xfId="0" applyFont="1" applyFill="1" applyBorder="1" applyAlignment="1">
      <alignment horizontal="center" vertical="center"/>
    </xf>
    <xf numFmtId="0" fontId="77" fillId="0" borderId="104" xfId="0" applyFont="1" applyBorder="1" applyAlignment="1">
      <alignment horizontal="center" vertical="center"/>
    </xf>
    <xf numFmtId="0" fontId="77" fillId="0" borderId="10" xfId="0" applyFont="1" applyBorder="1" applyAlignment="1">
      <alignment horizontal="center" vertical="center"/>
    </xf>
    <xf numFmtId="0" fontId="77" fillId="0" borderId="97" xfId="0" applyFont="1" applyBorder="1" applyAlignment="1">
      <alignment horizontal="left" vertical="center"/>
    </xf>
    <xf numFmtId="0" fontId="77" fillId="0" borderId="100" xfId="0" applyFont="1" applyBorder="1" applyAlignment="1">
      <alignment horizontal="left" vertical="center"/>
    </xf>
    <xf numFmtId="0" fontId="77" fillId="0" borderId="97" xfId="0" applyFont="1" applyBorder="1" applyAlignment="1">
      <alignment horizontal="center" vertical="center"/>
    </xf>
    <xf numFmtId="1" fontId="78" fillId="0" borderId="100" xfId="0" applyNumberFormat="1" applyFont="1" applyBorder="1" applyAlignment="1">
      <alignment horizontal="center" vertical="center"/>
    </xf>
    <xf numFmtId="0" fontId="77" fillId="0" borderId="101" xfId="0" applyFont="1" applyBorder="1" applyAlignment="1">
      <alignment horizontal="center" vertical="center"/>
    </xf>
    <xf numFmtId="0" fontId="77" fillId="0" borderId="12" xfId="0" applyFont="1" applyBorder="1" applyAlignment="1">
      <alignment horizontal="center" vertical="center"/>
    </xf>
    <xf numFmtId="0" fontId="77" fillId="0" borderId="101" xfId="0" applyFont="1" applyBorder="1" applyAlignment="1">
      <alignment horizontal="left" vertical="center"/>
    </xf>
    <xf numFmtId="0" fontId="77" fillId="0" borderId="68" xfId="0" applyFont="1" applyBorder="1" applyAlignment="1">
      <alignment horizontal="left" vertical="center"/>
    </xf>
    <xf numFmtId="0" fontId="77" fillId="0" borderId="106" xfId="0" applyFont="1" applyBorder="1" applyAlignment="1">
      <alignment horizontal="center" vertical="center"/>
    </xf>
    <xf numFmtId="1" fontId="78" fillId="0" borderId="12" xfId="0" applyNumberFormat="1" applyFont="1" applyBorder="1" applyAlignment="1">
      <alignment horizontal="center" vertical="center"/>
    </xf>
    <xf numFmtId="0" fontId="77" fillId="0" borderId="117" xfId="0" applyFont="1" applyBorder="1" applyAlignment="1">
      <alignment horizontal="center" vertical="center"/>
    </xf>
    <xf numFmtId="0" fontId="77" fillId="0" borderId="13" xfId="0" applyFont="1" applyBorder="1" applyAlignment="1">
      <alignment horizontal="center" vertical="center"/>
    </xf>
    <xf numFmtId="0" fontId="77" fillId="0" borderId="118" xfId="0" applyFont="1" applyBorder="1" applyAlignment="1">
      <alignment horizontal="left" vertical="center"/>
    </xf>
    <xf numFmtId="0" fontId="77" fillId="0" borderId="120" xfId="0" applyFont="1" applyBorder="1" applyAlignment="1">
      <alignment horizontal="left" vertical="center"/>
    </xf>
    <xf numFmtId="0" fontId="77" fillId="0" borderId="15" xfId="0" applyFont="1" applyBorder="1" applyAlignment="1">
      <alignment horizontal="center" vertical="center"/>
    </xf>
    <xf numFmtId="0" fontId="78" fillId="15" borderId="4" xfId="0" applyFont="1" applyFill="1" applyBorder="1" applyAlignment="1">
      <alignment horizontal="center" vertical="center"/>
    </xf>
    <xf numFmtId="0" fontId="78" fillId="15" borderId="11" xfId="0" applyFont="1" applyFill="1" applyBorder="1" applyAlignment="1">
      <alignment horizontal="center" vertical="center"/>
    </xf>
    <xf numFmtId="0" fontId="78" fillId="15" borderId="5" xfId="0" applyFont="1" applyFill="1" applyBorder="1" applyAlignment="1">
      <alignment horizontal="center" vertical="center"/>
    </xf>
    <xf numFmtId="1" fontId="78" fillId="15" borderId="4" xfId="0" applyNumberFormat="1" applyFont="1" applyFill="1" applyBorder="1" applyAlignment="1">
      <alignment horizontal="center" vertical="center"/>
    </xf>
    <xf numFmtId="1" fontId="78" fillId="15" borderId="1" xfId="0" applyNumberFormat="1" applyFont="1" applyFill="1" applyBorder="1" applyAlignment="1">
      <alignment horizontal="center" vertical="center"/>
    </xf>
    <xf numFmtId="0" fontId="77" fillId="0" borderId="122" xfId="0" applyFont="1" applyBorder="1" applyAlignment="1">
      <alignment horizontal="center" vertical="center"/>
    </xf>
    <xf numFmtId="0" fontId="77" fillId="0" borderId="123" xfId="0" applyFont="1" applyBorder="1" applyAlignment="1">
      <alignment horizontal="center" vertical="center"/>
    </xf>
    <xf numFmtId="0" fontId="77" fillId="0" borderId="124" xfId="0" applyFont="1" applyBorder="1" applyAlignment="1">
      <alignment horizontal="center" vertical="center"/>
    </xf>
    <xf numFmtId="0" fontId="77" fillId="0" borderId="125" xfId="0" applyFont="1" applyBorder="1" applyAlignment="1">
      <alignment horizontal="center" vertical="center"/>
    </xf>
    <xf numFmtId="0" fontId="77" fillId="0" borderId="99" xfId="0" applyFont="1" applyBorder="1" applyAlignment="1">
      <alignment horizontal="center" vertical="center"/>
    </xf>
    <xf numFmtId="0" fontId="77" fillId="0" borderId="103" xfId="0" applyFont="1" applyBorder="1" applyAlignment="1">
      <alignment horizontal="center" vertical="center"/>
    </xf>
    <xf numFmtId="0" fontId="77" fillId="0" borderId="68" xfId="0" applyFont="1" applyBorder="1" applyAlignment="1">
      <alignment horizontal="center" vertical="center"/>
    </xf>
    <xf numFmtId="1" fontId="78" fillId="0" borderId="68" xfId="0" applyNumberFormat="1" applyFont="1" applyBorder="1" applyAlignment="1">
      <alignment horizontal="center" vertical="center"/>
    </xf>
    <xf numFmtId="0" fontId="77" fillId="0" borderId="126" xfId="0" applyFont="1" applyBorder="1" applyAlignment="1">
      <alignment horizontal="center" vertical="center"/>
    </xf>
    <xf numFmtId="1" fontId="78" fillId="0" borderId="77" xfId="0" applyNumberFormat="1" applyFont="1" applyBorder="1" applyAlignment="1">
      <alignment horizontal="center" vertical="center"/>
    </xf>
    <xf numFmtId="0" fontId="78" fillId="16" borderId="4" xfId="0" applyFont="1" applyFill="1" applyBorder="1" applyAlignment="1">
      <alignment horizontal="center" vertical="center"/>
    </xf>
    <xf numFmtId="0" fontId="78" fillId="16" borderId="11" xfId="0" applyFont="1" applyFill="1" applyBorder="1" applyAlignment="1">
      <alignment horizontal="center" vertical="center"/>
    </xf>
    <xf numFmtId="0" fontId="78" fillId="16" borderId="5" xfId="0" applyFont="1" applyFill="1" applyBorder="1" applyAlignment="1">
      <alignment horizontal="center" vertical="center"/>
    </xf>
    <xf numFmtId="1" fontId="78" fillId="16" borderId="4" xfId="0" applyNumberFormat="1" applyFont="1" applyFill="1" applyBorder="1" applyAlignment="1">
      <alignment horizontal="center" vertical="center"/>
    </xf>
    <xf numFmtId="1" fontId="78" fillId="16" borderId="1" xfId="0" applyNumberFormat="1" applyFont="1" applyFill="1" applyBorder="1" applyAlignment="1">
      <alignment horizontal="center" vertical="center"/>
    </xf>
    <xf numFmtId="0" fontId="77" fillId="0" borderId="127" xfId="0" applyFont="1" applyBorder="1" applyAlignment="1">
      <alignment horizontal="center" vertical="center"/>
    </xf>
    <xf numFmtId="0" fontId="77" fillId="0" borderId="128" xfId="0" applyFont="1" applyBorder="1" applyAlignment="1">
      <alignment horizontal="center" vertical="center"/>
    </xf>
    <xf numFmtId="0" fontId="77" fillId="0" borderId="129" xfId="0" applyFont="1" applyBorder="1" applyAlignment="1">
      <alignment horizontal="center" vertical="center"/>
    </xf>
    <xf numFmtId="0" fontId="77" fillId="0" borderId="130" xfId="0" applyFont="1" applyBorder="1" applyAlignment="1">
      <alignment horizontal="center" vertical="center"/>
    </xf>
    <xf numFmtId="0" fontId="77" fillId="0" borderId="116" xfId="0" applyFont="1" applyBorder="1" applyAlignment="1">
      <alignment horizontal="center" vertical="center"/>
    </xf>
    <xf numFmtId="0" fontId="78" fillId="0" borderId="106" xfId="0" applyFont="1" applyBorder="1" applyAlignment="1">
      <alignment horizontal="center" vertical="center"/>
    </xf>
    <xf numFmtId="0" fontId="77" fillId="0" borderId="9" xfId="0" applyFont="1" applyBorder="1" applyAlignment="1">
      <alignment horizontal="center" vertical="center"/>
    </xf>
    <xf numFmtId="0" fontId="78" fillId="0" borderId="14" xfId="0" applyFont="1" applyBorder="1" applyAlignment="1">
      <alignment horizontal="center" vertical="center"/>
    </xf>
    <xf numFmtId="0" fontId="78" fillId="10" borderId="4" xfId="0" applyFont="1" applyFill="1" applyBorder="1" applyAlignment="1">
      <alignment horizontal="center" vertical="center"/>
    </xf>
    <xf numFmtId="0" fontId="78" fillId="10" borderId="11" xfId="0" applyFont="1" applyFill="1" applyBorder="1" applyAlignment="1">
      <alignment horizontal="center" vertical="center"/>
    </xf>
    <xf numFmtId="0" fontId="78" fillId="10" borderId="5" xfId="0" applyFont="1" applyFill="1" applyBorder="1" applyAlignment="1">
      <alignment horizontal="center" vertical="center"/>
    </xf>
    <xf numFmtId="0" fontId="78" fillId="10" borderId="1" xfId="0" applyFont="1" applyFill="1" applyBorder="1" applyAlignment="1">
      <alignment horizontal="center" vertical="center"/>
    </xf>
    <xf numFmtId="0" fontId="78" fillId="0" borderId="107" xfId="0" applyFont="1" applyBorder="1" applyAlignment="1">
      <alignment horizontal="center" vertical="center"/>
    </xf>
    <xf numFmtId="0" fontId="79" fillId="0" borderId="12" xfId="0" applyFont="1" applyFill="1" applyBorder="1" applyAlignment="1">
      <alignment horizontal="center" vertical="center"/>
    </xf>
    <xf numFmtId="0" fontId="79" fillId="0" borderId="101" xfId="0" applyFont="1" applyFill="1" applyBorder="1" applyAlignment="1">
      <alignment horizontal="left" vertical="center"/>
    </xf>
    <xf numFmtId="0" fontId="79" fillId="0" borderId="68" xfId="0" applyFont="1" applyFill="1" applyBorder="1" applyAlignment="1">
      <alignment horizontal="left" vertical="center"/>
    </xf>
    <xf numFmtId="0" fontId="29" fillId="0" borderId="101" xfId="0" applyFont="1" applyFill="1" applyBorder="1" applyAlignment="1">
      <alignment horizontal="left" vertical="center"/>
    </xf>
    <xf numFmtId="0" fontId="29" fillId="0" borderId="68" xfId="0" applyFont="1" applyFill="1" applyBorder="1" applyAlignment="1">
      <alignment horizontal="left" vertical="center"/>
    </xf>
    <xf numFmtId="0" fontId="77" fillId="0" borderId="116" xfId="0" applyFont="1" applyBorder="1" applyAlignment="1">
      <alignment horizontal="left" vertical="center"/>
    </xf>
    <xf numFmtId="0" fontId="77" fillId="0" borderId="107" xfId="0" applyFont="1" applyBorder="1" applyAlignment="1">
      <alignment horizontal="left" vertical="center"/>
    </xf>
    <xf numFmtId="0" fontId="78" fillId="0" borderId="68" xfId="0" applyFont="1" applyBorder="1" applyAlignment="1">
      <alignment horizontal="center" vertical="center"/>
    </xf>
    <xf numFmtId="0" fontId="78" fillId="17" borderId="4" xfId="0" applyFont="1" applyFill="1" applyBorder="1" applyAlignment="1">
      <alignment horizontal="center" vertical="center"/>
    </xf>
    <xf numFmtId="0" fontId="78" fillId="17" borderId="11" xfId="0" applyFont="1" applyFill="1" applyBorder="1" applyAlignment="1">
      <alignment horizontal="center" vertical="center"/>
    </xf>
    <xf numFmtId="0" fontId="78" fillId="17" borderId="5" xfId="0" applyFont="1" applyFill="1" applyBorder="1" applyAlignment="1">
      <alignment horizontal="center" vertical="center"/>
    </xf>
    <xf numFmtId="0" fontId="78" fillId="17" borderId="4" xfId="0" applyFont="1" applyFill="1" applyBorder="1" applyAlignment="1">
      <alignment horizontal="center" vertical="center"/>
    </xf>
    <xf numFmtId="0" fontId="78" fillId="17" borderId="1" xfId="0" applyFont="1" applyFill="1" applyBorder="1" applyAlignment="1">
      <alignment horizontal="center" vertical="center"/>
    </xf>
    <xf numFmtId="0" fontId="77" fillId="0" borderId="121" xfId="0" applyFont="1" applyBorder="1" applyAlignment="1">
      <alignment horizontal="center" vertical="center"/>
    </xf>
    <xf numFmtId="0" fontId="77" fillId="0" borderId="0" xfId="0" applyFont="1" applyAlignment="1">
      <alignment vertical="center"/>
    </xf>
    <xf numFmtId="0" fontId="9" fillId="0" borderId="0" xfId="0" applyNumberFormat="1" applyFont="1" applyFill="1" applyBorder="1" applyAlignment="1" applyProtection="1">
      <alignment horizontal="center" vertical="center"/>
    </xf>
  </cellXfs>
  <cellStyles count="349">
    <cellStyle name="Calculation" xfId="345" builtinId="22"/>
    <cellStyle name="Comma 2" xfId="3"/>
    <cellStyle name="Comma 2 2" xfId="79"/>
    <cellStyle name="Comma 2 3" xfId="80"/>
    <cellStyle name="Comma 2 4" xfId="81"/>
    <cellStyle name="Comma 2 5" xfId="82"/>
    <cellStyle name="Comma 2 6" xfId="83"/>
    <cellStyle name="Comma 2 7" xfId="78"/>
    <cellStyle name="Comma 3" xfId="84"/>
    <cellStyle name="Comma 4" xfId="85"/>
    <cellStyle name="Comma 5" xfId="77"/>
    <cellStyle name="Normal" xfId="0" builtinId="0"/>
    <cellStyle name="Normal 10" xfId="8"/>
    <cellStyle name="Normal 10 2" xfId="87"/>
    <cellStyle name="Normal 10 3" xfId="88"/>
    <cellStyle name="Normal 10 4" xfId="86"/>
    <cellStyle name="Normal 11" xfId="9"/>
    <cellStyle name="Normal 11 2" xfId="90"/>
    <cellStyle name="Normal 11 3" xfId="91"/>
    <cellStyle name="Normal 11 4" xfId="89"/>
    <cellStyle name="Normal 12" xfId="92"/>
    <cellStyle name="Normal 12 2" xfId="93"/>
    <cellStyle name="Normal 13" xfId="10"/>
    <cellStyle name="Normal 13 2" xfId="95"/>
    <cellStyle name="Normal 13 3" xfId="96"/>
    <cellStyle name="Normal 13 4" xfId="94"/>
    <cellStyle name="Normal 14" xfId="31"/>
    <cellStyle name="Normal 14 2" xfId="98"/>
    <cellStyle name="Normal 14 3" xfId="99"/>
    <cellStyle name="Normal 14 4" xfId="97"/>
    <cellStyle name="Normal 15" xfId="11"/>
    <cellStyle name="Normal 15 2" xfId="101"/>
    <cellStyle name="Normal 15 3" xfId="102"/>
    <cellStyle name="Normal 15 4" xfId="100"/>
    <cellStyle name="Normal 16" xfId="12"/>
    <cellStyle name="Normal 16 2" xfId="104"/>
    <cellStyle name="Normal 16 3" xfId="105"/>
    <cellStyle name="Normal 16 4" xfId="103"/>
    <cellStyle name="Normal 17" xfId="106"/>
    <cellStyle name="Normal 17 2" xfId="107"/>
    <cellStyle name="Normal 18" xfId="13"/>
    <cellStyle name="Normal 18 2" xfId="109"/>
    <cellStyle name="Normal 18 3" xfId="110"/>
    <cellStyle name="Normal 18 4" xfId="108"/>
    <cellStyle name="Normal 19" xfId="14"/>
    <cellStyle name="Normal 19 2" xfId="112"/>
    <cellStyle name="Normal 19 3" xfId="113"/>
    <cellStyle name="Normal 19 4" xfId="111"/>
    <cellStyle name="Normal 2" xfId="1"/>
    <cellStyle name="Normal 2 2" xfId="115"/>
    <cellStyle name="Normal 2 3" xfId="116"/>
    <cellStyle name="Normal 2 4" xfId="114"/>
    <cellStyle name="Normal 20" xfId="15"/>
    <cellStyle name="Normal 20 2" xfId="118"/>
    <cellStyle name="Normal 20 3" xfId="119"/>
    <cellStyle name="Normal 20 4" xfId="117"/>
    <cellStyle name="Normal 21" xfId="16"/>
    <cellStyle name="Normal 21 2" xfId="121"/>
    <cellStyle name="Normal 21 3" xfId="122"/>
    <cellStyle name="Normal 21 4" xfId="120"/>
    <cellStyle name="Normal 22" xfId="18"/>
    <cellStyle name="Normal 22 2" xfId="124"/>
    <cellStyle name="Normal 22 3" xfId="125"/>
    <cellStyle name="Normal 22 4" xfId="123"/>
    <cellStyle name="Normal 23" xfId="19"/>
    <cellStyle name="Normal 23 2" xfId="127"/>
    <cellStyle name="Normal 23 3" xfId="128"/>
    <cellStyle name="Normal 23 4" xfId="126"/>
    <cellStyle name="Normal 24" xfId="129"/>
    <cellStyle name="Normal 24 2" xfId="130"/>
    <cellStyle name="Normal 25" xfId="20"/>
    <cellStyle name="Normal 25 2" xfId="132"/>
    <cellStyle name="Normal 25 3" xfId="133"/>
    <cellStyle name="Normal 25 4" xfId="131"/>
    <cellStyle name="Normal 26" xfId="134"/>
    <cellStyle name="Normal 26 2" xfId="135"/>
    <cellStyle name="Normal 27" xfId="21"/>
    <cellStyle name="Normal 27 2" xfId="137"/>
    <cellStyle name="Normal 27 3" xfId="138"/>
    <cellStyle name="Normal 27 4" xfId="136"/>
    <cellStyle name="Normal 28" xfId="22"/>
    <cellStyle name="Normal 28 2" xfId="140"/>
    <cellStyle name="Normal 28 3" xfId="141"/>
    <cellStyle name="Normal 28 4" xfId="139"/>
    <cellStyle name="Normal 29" xfId="25"/>
    <cellStyle name="Normal 29 2" xfId="143"/>
    <cellStyle name="Normal 29 3" xfId="144"/>
    <cellStyle name="Normal 29 4" xfId="142"/>
    <cellStyle name="Normal 3" xfId="2"/>
    <cellStyle name="Normal 3 2" xfId="146"/>
    <cellStyle name="Normal 3 3" xfId="147"/>
    <cellStyle name="Normal 3 4" xfId="145"/>
    <cellStyle name="Normal 30" xfId="24"/>
    <cellStyle name="Normal 30 2" xfId="149"/>
    <cellStyle name="Normal 30 3" xfId="150"/>
    <cellStyle name="Normal 30 4" xfId="148"/>
    <cellStyle name="Normal 31" xfId="23"/>
    <cellStyle name="Normal 31 2" xfId="152"/>
    <cellStyle name="Normal 31 3" xfId="153"/>
    <cellStyle name="Normal 31 4" xfId="151"/>
    <cellStyle name="Normal 32" xfId="154"/>
    <cellStyle name="Normal 32 2" xfId="155"/>
    <cellStyle name="Normal 33" xfId="26"/>
    <cellStyle name="Normal 33 2" xfId="157"/>
    <cellStyle name="Normal 33 3" xfId="158"/>
    <cellStyle name="Normal 33 4" xfId="156"/>
    <cellStyle name="Normal 34" xfId="32"/>
    <cellStyle name="Normal 34 2" xfId="160"/>
    <cellStyle name="Normal 34 3" xfId="161"/>
    <cellStyle name="Normal 34 4" xfId="159"/>
    <cellStyle name="Normal 35" xfId="33"/>
    <cellStyle name="Normal 35 2" xfId="163"/>
    <cellStyle name="Normal 35 3" xfId="164"/>
    <cellStyle name="Normal 35 4" xfId="162"/>
    <cellStyle name="Normal 36" xfId="34"/>
    <cellStyle name="Normal 36 2" xfId="166"/>
    <cellStyle name="Normal 36 3" xfId="167"/>
    <cellStyle name="Normal 36 4" xfId="165"/>
    <cellStyle name="Normal 37" xfId="27"/>
    <cellStyle name="Normal 37 2" xfId="169"/>
    <cellStyle name="Normal 37 3" xfId="170"/>
    <cellStyle name="Normal 37 4" xfId="168"/>
    <cellStyle name="Normal 38" xfId="35"/>
    <cellStyle name="Normal 38 2" xfId="172"/>
    <cellStyle name="Normal 38 3" xfId="173"/>
    <cellStyle name="Normal 38 4" xfId="171"/>
    <cellStyle name="Normal 39" xfId="30"/>
    <cellStyle name="Normal 39 2" xfId="175"/>
    <cellStyle name="Normal 39 3" xfId="176"/>
    <cellStyle name="Normal 39 4" xfId="174"/>
    <cellStyle name="Normal 4" xfId="177"/>
    <cellStyle name="Normal 4 2" xfId="178"/>
    <cellStyle name="Normal 40" xfId="28"/>
    <cellStyle name="Normal 40 2" xfId="180"/>
    <cellStyle name="Normal 40 3" xfId="181"/>
    <cellStyle name="Normal 40 4" xfId="179"/>
    <cellStyle name="Normal 41" xfId="36"/>
    <cellStyle name="Normal 41 2" xfId="183"/>
    <cellStyle name="Normal 41 3" xfId="184"/>
    <cellStyle name="Normal 41 4" xfId="182"/>
    <cellStyle name="Normal 42" xfId="185"/>
    <cellStyle name="Normal 42 2" xfId="186"/>
    <cellStyle name="Normal 43" xfId="29"/>
    <cellStyle name="Normal 43 2" xfId="188"/>
    <cellStyle name="Normal 43 3" xfId="189"/>
    <cellStyle name="Normal 43 4" xfId="187"/>
    <cellStyle name="Normal 44" xfId="37"/>
    <cellStyle name="Normal 44 2" xfId="191"/>
    <cellStyle name="Normal 44 3" xfId="192"/>
    <cellStyle name="Normal 44 4" xfId="190"/>
    <cellStyle name="Normal 45" xfId="38"/>
    <cellStyle name="Normal 45 2" xfId="194"/>
    <cellStyle name="Normal 45 3" xfId="195"/>
    <cellStyle name="Normal 45 4" xfId="193"/>
    <cellStyle name="Normal 46" xfId="196"/>
    <cellStyle name="Normal 46 2" xfId="197"/>
    <cellStyle name="Normal 47" xfId="40"/>
    <cellStyle name="Normal 47 2" xfId="199"/>
    <cellStyle name="Normal 47 3" xfId="200"/>
    <cellStyle name="Normal 47 4" xfId="198"/>
    <cellStyle name="Normal 48" xfId="41"/>
    <cellStyle name="Normal 48 2" xfId="202"/>
    <cellStyle name="Normal 48 3" xfId="203"/>
    <cellStyle name="Normal 48 4" xfId="201"/>
    <cellStyle name="Normal 49" xfId="42"/>
    <cellStyle name="Normal 49 2" xfId="205"/>
    <cellStyle name="Normal 49 3" xfId="206"/>
    <cellStyle name="Normal 49 4" xfId="204"/>
    <cellStyle name="Normal 5" xfId="4"/>
    <cellStyle name="Normal 5 2" xfId="208"/>
    <cellStyle name="Normal 5 3" xfId="209"/>
    <cellStyle name="Normal 5 4" xfId="207"/>
    <cellStyle name="Normal 50" xfId="210"/>
    <cellStyle name="Normal 50 2" xfId="211"/>
    <cellStyle name="Normal 51" xfId="212"/>
    <cellStyle name="Normal 51 2" xfId="213"/>
    <cellStyle name="Normal 52" xfId="48"/>
    <cellStyle name="Normal 52 2" xfId="215"/>
    <cellStyle name="Normal 52 3" xfId="216"/>
    <cellStyle name="Normal 52 4" xfId="214"/>
    <cellStyle name="Normal 53" xfId="45"/>
    <cellStyle name="Normal 53 2" xfId="218"/>
    <cellStyle name="Normal 53 3" xfId="219"/>
    <cellStyle name="Normal 53 4" xfId="217"/>
    <cellStyle name="Normal 54" xfId="220"/>
    <cellStyle name="Normal 54 2" xfId="221"/>
    <cellStyle name="Normal 55" xfId="47"/>
    <cellStyle name="Normal 55 2" xfId="223"/>
    <cellStyle name="Normal 55 3" xfId="224"/>
    <cellStyle name="Normal 55 4" xfId="222"/>
    <cellStyle name="Normal 56" xfId="39"/>
    <cellStyle name="Normal 56 2" xfId="226"/>
    <cellStyle name="Normal 56 3" xfId="227"/>
    <cellStyle name="Normal 56 4" xfId="225"/>
    <cellStyle name="Normal 57" xfId="43"/>
    <cellStyle name="Normal 57 2" xfId="229"/>
    <cellStyle name="Normal 57 3" xfId="230"/>
    <cellStyle name="Normal 57 4" xfId="228"/>
    <cellStyle name="Normal 58" xfId="231"/>
    <cellStyle name="Normal 58 2" xfId="232"/>
    <cellStyle name="Normal 59" xfId="233"/>
    <cellStyle name="Normal 59 2" xfId="234"/>
    <cellStyle name="Normal 6" xfId="235"/>
    <cellStyle name="Normal 6 2" xfId="236"/>
    <cellStyle name="Normal 60" xfId="49"/>
    <cellStyle name="Normal 60 2" xfId="238"/>
    <cellStyle name="Normal 60 3" xfId="239"/>
    <cellStyle name="Normal 60 4" xfId="237"/>
    <cellStyle name="Normal 61" xfId="240"/>
    <cellStyle name="Normal 61 2" xfId="241"/>
    <cellStyle name="Normal 62" xfId="50"/>
    <cellStyle name="Normal 62 2" xfId="243"/>
    <cellStyle name="Normal 62 3" xfId="244"/>
    <cellStyle name="Normal 62 4" xfId="242"/>
    <cellStyle name="Normal 63" xfId="51"/>
    <cellStyle name="Normal 63 2" xfId="246"/>
    <cellStyle name="Normal 63 3" xfId="247"/>
    <cellStyle name="Normal 63 4" xfId="245"/>
    <cellStyle name="Normal 64" xfId="52"/>
    <cellStyle name="Normal 64 2" xfId="249"/>
    <cellStyle name="Normal 64 3" xfId="250"/>
    <cellStyle name="Normal 64 4" xfId="248"/>
    <cellStyle name="Normal 65" xfId="53"/>
    <cellStyle name="Normal 65 2" xfId="252"/>
    <cellStyle name="Normal 65 3" xfId="253"/>
    <cellStyle name="Normal 65 4" xfId="251"/>
    <cellStyle name="Normal 66" xfId="54"/>
    <cellStyle name="Normal 66 2" xfId="255"/>
    <cellStyle name="Normal 66 3" xfId="256"/>
    <cellStyle name="Normal 66 4" xfId="254"/>
    <cellStyle name="Normal 67" xfId="55"/>
    <cellStyle name="Normal 67 2" xfId="258"/>
    <cellStyle name="Normal 67 3" xfId="259"/>
    <cellStyle name="Normal 67 4" xfId="257"/>
    <cellStyle name="Normal 68" xfId="56"/>
    <cellStyle name="Normal 68 2" xfId="261"/>
    <cellStyle name="Normal 68 3" xfId="262"/>
    <cellStyle name="Normal 68 4" xfId="260"/>
    <cellStyle name="Normal 69" xfId="57"/>
    <cellStyle name="Normal 69 2" xfId="264"/>
    <cellStyle name="Normal 69 3" xfId="265"/>
    <cellStyle name="Normal 69 4" xfId="263"/>
    <cellStyle name="Normal 7" xfId="5"/>
    <cellStyle name="Normal 7 2" xfId="267"/>
    <cellStyle name="Normal 7 3" xfId="268"/>
    <cellStyle name="Normal 7 4" xfId="266"/>
    <cellStyle name="Normal 70" xfId="58"/>
    <cellStyle name="Normal 70 2" xfId="270"/>
    <cellStyle name="Normal 70 3" xfId="271"/>
    <cellStyle name="Normal 70 4" xfId="269"/>
    <cellStyle name="Normal 71" xfId="59"/>
    <cellStyle name="Normal 71 2" xfId="273"/>
    <cellStyle name="Normal 71 3" xfId="274"/>
    <cellStyle name="Normal 71 4" xfId="272"/>
    <cellStyle name="Normal 72" xfId="60"/>
    <cellStyle name="Normal 72 2" xfId="276"/>
    <cellStyle name="Normal 72 3" xfId="277"/>
    <cellStyle name="Normal 72 4" xfId="275"/>
    <cellStyle name="Normal 73" xfId="44"/>
    <cellStyle name="Normal 73 2" xfId="279"/>
    <cellStyle name="Normal 73 3" xfId="280"/>
    <cellStyle name="Normal 73 4" xfId="278"/>
    <cellStyle name="Normal 74" xfId="70"/>
    <cellStyle name="Normal 74 2" xfId="282"/>
    <cellStyle name="Normal 74 3" xfId="283"/>
    <cellStyle name="Normal 74 4" xfId="281"/>
    <cellStyle name="Normal 75" xfId="284"/>
    <cellStyle name="Normal 75 2" xfId="285"/>
    <cellStyle name="Normal 76" xfId="286"/>
    <cellStyle name="Normal 76 2" xfId="287"/>
    <cellStyle name="Normal 77" xfId="61"/>
    <cellStyle name="Normal 77 2" xfId="289"/>
    <cellStyle name="Normal 77 3" xfId="290"/>
    <cellStyle name="Normal 77 4" xfId="288"/>
    <cellStyle name="Normal 78" xfId="62"/>
    <cellStyle name="Normal 78 2" xfId="292"/>
    <cellStyle name="Normal 78 3" xfId="293"/>
    <cellStyle name="Normal 78 4" xfId="291"/>
    <cellStyle name="Normal 79" xfId="76"/>
    <cellStyle name="Normal 8" xfId="6"/>
    <cellStyle name="Normal 8 2" xfId="295"/>
    <cellStyle name="Normal 8 3" xfId="296"/>
    <cellStyle name="Normal 8 4" xfId="294"/>
    <cellStyle name="Normal 80" xfId="63"/>
    <cellStyle name="Normal 80 2" xfId="298"/>
    <cellStyle name="Normal 80 3" xfId="299"/>
    <cellStyle name="Normal 80 4" xfId="297"/>
    <cellStyle name="Normal 81" xfId="64"/>
    <cellStyle name="Normal 81 2" xfId="301"/>
    <cellStyle name="Normal 81 3" xfId="302"/>
    <cellStyle name="Normal 81 4" xfId="300"/>
    <cellStyle name="Normal 82" xfId="65"/>
    <cellStyle name="Normal 82 2" xfId="304"/>
    <cellStyle name="Normal 82 3" xfId="305"/>
    <cellStyle name="Normal 82 4" xfId="303"/>
    <cellStyle name="Normal 83" xfId="66"/>
    <cellStyle name="Normal 83 2" xfId="307"/>
    <cellStyle name="Normal 83 3" xfId="308"/>
    <cellStyle name="Normal 83 4" xfId="306"/>
    <cellStyle name="Normal 84" xfId="67"/>
    <cellStyle name="Normal 84 2" xfId="310"/>
    <cellStyle name="Normal 84 3" xfId="311"/>
    <cellStyle name="Normal 84 4" xfId="309"/>
    <cellStyle name="Normal 85" xfId="68"/>
    <cellStyle name="Normal 85 2" xfId="313"/>
    <cellStyle name="Normal 85 3" xfId="314"/>
    <cellStyle name="Normal 85 4" xfId="312"/>
    <cellStyle name="Normal 86" xfId="71"/>
    <cellStyle name="Normal 86 2" xfId="316"/>
    <cellStyle name="Normal 86 3" xfId="317"/>
    <cellStyle name="Normal 86 4" xfId="315"/>
    <cellStyle name="Normal 87" xfId="72"/>
    <cellStyle name="Normal 87 2" xfId="319"/>
    <cellStyle name="Normal 87 3" xfId="320"/>
    <cellStyle name="Normal 87 4" xfId="318"/>
    <cellStyle name="Normal 88" xfId="73"/>
    <cellStyle name="Normal 88 2" xfId="322"/>
    <cellStyle name="Normal 88 3" xfId="323"/>
    <cellStyle name="Normal 88 4" xfId="321"/>
    <cellStyle name="Normal 89" xfId="74"/>
    <cellStyle name="Normal 89 2" xfId="325"/>
    <cellStyle name="Normal 89 3" xfId="326"/>
    <cellStyle name="Normal 89 4" xfId="324"/>
    <cellStyle name="Normal 9" xfId="7"/>
    <cellStyle name="Normal 9 2" xfId="328"/>
    <cellStyle name="Normal 9 3" xfId="329"/>
    <cellStyle name="Normal 9 4" xfId="327"/>
    <cellStyle name="Normal 90" xfId="46"/>
    <cellStyle name="Normal 90 2" xfId="331"/>
    <cellStyle name="Normal 90 3" xfId="332"/>
    <cellStyle name="Normal 90 4" xfId="330"/>
    <cellStyle name="Normal 91" xfId="333"/>
    <cellStyle name="Normal 91 2" xfId="334"/>
    <cellStyle name="Normal 92" xfId="69"/>
    <cellStyle name="Normal 92 2" xfId="336"/>
    <cellStyle name="Normal 92 3" xfId="337"/>
    <cellStyle name="Normal 92 4" xfId="335"/>
    <cellStyle name="Normal 93" xfId="17"/>
    <cellStyle name="Normal 93 2" xfId="339"/>
    <cellStyle name="Normal 93 3" xfId="340"/>
    <cellStyle name="Normal 93 4" xfId="338"/>
    <cellStyle name="Normal 94" xfId="344"/>
    <cellStyle name="Normal 95" xfId="341"/>
    <cellStyle name="เครื่องหมายสกุลเงิน 2" xfId="75"/>
    <cellStyle name="จุลภาค 2" xfId="348"/>
    <cellStyle name="ปกติ 2" xfId="342"/>
    <cellStyle name="ปกติ 2 2" xfId="346"/>
    <cellStyle name="ปกติ_2561 UOC_STAFF_GRAD รอบ 1" xfId="343"/>
    <cellStyle name="เปอร์เซ็นต์ 2"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L7" sqref="L7"/>
    </sheetView>
  </sheetViews>
  <sheetFormatPr defaultRowHeight="12.75"/>
  <sheetData>
    <row r="1" spans="1:17" ht="24">
      <c r="A1" s="568" t="s">
        <v>205</v>
      </c>
      <c r="B1" s="568"/>
      <c r="C1" s="568"/>
      <c r="D1" s="568"/>
      <c r="E1" s="568"/>
      <c r="F1" s="568"/>
      <c r="G1" s="568"/>
      <c r="H1" s="568"/>
      <c r="I1" s="568"/>
      <c r="J1" s="568"/>
      <c r="K1" s="568"/>
      <c r="L1" s="568"/>
      <c r="M1" s="568"/>
      <c r="N1" s="568"/>
      <c r="O1" s="568"/>
      <c r="P1" s="568"/>
      <c r="Q1" s="568"/>
    </row>
    <row r="2" spans="1:17" ht="21.75">
      <c r="A2" s="414"/>
      <c r="B2" s="414"/>
      <c r="C2" s="414"/>
      <c r="D2" s="414"/>
      <c r="E2" s="414"/>
      <c r="F2" s="414"/>
      <c r="G2" s="414"/>
      <c r="H2" s="414"/>
      <c r="I2" s="414"/>
      <c r="J2" s="414"/>
      <c r="K2" s="414"/>
      <c r="L2" s="414"/>
      <c r="M2" s="414"/>
      <c r="N2" s="414"/>
      <c r="O2" s="414"/>
      <c r="P2" s="414"/>
      <c r="Q2" s="414"/>
    </row>
    <row r="3" spans="1:17" ht="21.75">
      <c r="A3" s="415" t="s">
        <v>206</v>
      </c>
      <c r="B3" s="416" t="s">
        <v>207</v>
      </c>
      <c r="C3" s="417"/>
      <c r="D3" s="417"/>
      <c r="E3" s="417"/>
      <c r="F3" s="418"/>
      <c r="G3" s="415" t="s">
        <v>208</v>
      </c>
      <c r="H3" s="419"/>
      <c r="I3" s="419"/>
      <c r="J3" s="419"/>
      <c r="K3" s="419"/>
      <c r="L3" s="419"/>
      <c r="M3" s="419"/>
      <c r="N3" s="419"/>
      <c r="O3" s="419"/>
      <c r="P3" s="419"/>
      <c r="Q3" s="419"/>
    </row>
    <row r="4" spans="1:17" ht="21.75">
      <c r="A4" s="420"/>
      <c r="B4" s="421" t="s">
        <v>209</v>
      </c>
      <c r="C4" s="421" t="s">
        <v>210</v>
      </c>
      <c r="D4" s="421" t="s">
        <v>211</v>
      </c>
      <c r="E4" s="421" t="s">
        <v>212</v>
      </c>
      <c r="F4" s="421" t="s">
        <v>213</v>
      </c>
      <c r="G4" s="420"/>
      <c r="H4" s="419"/>
      <c r="I4" s="419"/>
      <c r="J4" s="419"/>
      <c r="K4" s="419"/>
      <c r="L4" s="419"/>
      <c r="M4" s="419"/>
      <c r="N4" s="419"/>
      <c r="O4" s="419"/>
      <c r="P4" s="419"/>
      <c r="Q4" s="419"/>
    </row>
    <row r="5" spans="1:17" ht="21.75">
      <c r="A5" s="422" t="s">
        <v>214</v>
      </c>
      <c r="B5" s="423">
        <v>0</v>
      </c>
      <c r="C5" s="423">
        <v>297</v>
      </c>
      <c r="D5" s="423">
        <v>189</v>
      </c>
      <c r="E5" s="423">
        <v>251</v>
      </c>
      <c r="F5" s="423">
        <v>299</v>
      </c>
      <c r="G5" s="424">
        <f>SUM(B5:F5)</f>
        <v>1036</v>
      </c>
      <c r="H5" s="419"/>
      <c r="I5" s="419"/>
      <c r="J5" s="419"/>
      <c r="K5" s="419"/>
      <c r="L5" s="419"/>
      <c r="M5" s="419"/>
      <c r="N5" s="419"/>
      <c r="O5" s="419"/>
      <c r="P5" s="419"/>
      <c r="Q5" s="419"/>
    </row>
    <row r="6" spans="1:17" ht="21.75">
      <c r="A6" s="422" t="s">
        <v>215</v>
      </c>
      <c r="B6" s="423">
        <v>397</v>
      </c>
      <c r="C6" s="423">
        <v>456</v>
      </c>
      <c r="D6" s="423">
        <v>359</v>
      </c>
      <c r="E6" s="423">
        <v>405</v>
      </c>
      <c r="F6" s="423">
        <v>421</v>
      </c>
      <c r="G6" s="424">
        <f t="shared" ref="G6:G10" si="0">SUM(B6:F6)</f>
        <v>2038</v>
      </c>
      <c r="H6" s="419"/>
      <c r="I6" s="419"/>
      <c r="J6" s="419"/>
      <c r="K6" s="419"/>
      <c r="L6" s="419"/>
      <c r="M6" s="419"/>
      <c r="N6" s="419"/>
      <c r="O6" s="419"/>
      <c r="P6" s="419"/>
      <c r="Q6" s="419"/>
    </row>
    <row r="7" spans="1:17" ht="21.75">
      <c r="A7" s="422" t="s">
        <v>216</v>
      </c>
      <c r="B7" s="423">
        <v>0</v>
      </c>
      <c r="C7" s="423">
        <v>644</v>
      </c>
      <c r="D7" s="423">
        <v>478</v>
      </c>
      <c r="E7" s="423">
        <v>465</v>
      </c>
      <c r="F7" s="423">
        <v>667</v>
      </c>
      <c r="G7" s="424">
        <f t="shared" si="0"/>
        <v>2254</v>
      </c>
      <c r="H7" s="419"/>
      <c r="I7" s="419"/>
      <c r="J7" s="419"/>
      <c r="K7" s="419"/>
      <c r="L7" s="419"/>
      <c r="M7" s="419"/>
      <c r="N7" s="419"/>
      <c r="O7" s="419"/>
      <c r="P7" s="419"/>
      <c r="Q7" s="419"/>
    </row>
    <row r="8" spans="1:17" ht="21.75">
      <c r="A8" s="422" t="s">
        <v>217</v>
      </c>
      <c r="B8" s="423">
        <v>0</v>
      </c>
      <c r="C8" s="423">
        <v>567</v>
      </c>
      <c r="D8" s="423">
        <v>415</v>
      </c>
      <c r="E8" s="423">
        <v>501</v>
      </c>
      <c r="F8" s="423">
        <v>543</v>
      </c>
      <c r="G8" s="424">
        <f t="shared" si="0"/>
        <v>2026</v>
      </c>
      <c r="H8" s="419"/>
      <c r="I8" s="419"/>
      <c r="J8" s="419"/>
      <c r="K8" s="419"/>
      <c r="L8" s="419"/>
      <c r="M8" s="419"/>
      <c r="N8" s="419"/>
      <c r="O8" s="419"/>
      <c r="P8" s="419"/>
      <c r="Q8" s="419"/>
    </row>
    <row r="9" spans="1:17" ht="21.75">
      <c r="A9" s="422" t="s">
        <v>218</v>
      </c>
      <c r="B9" s="423">
        <v>30</v>
      </c>
      <c r="C9" s="423">
        <v>230</v>
      </c>
      <c r="D9" s="423">
        <v>133</v>
      </c>
      <c r="E9" s="423">
        <v>190</v>
      </c>
      <c r="F9" s="423">
        <v>367</v>
      </c>
      <c r="G9" s="424">
        <f t="shared" si="0"/>
        <v>950</v>
      </c>
      <c r="H9" s="419"/>
      <c r="I9" s="419"/>
      <c r="J9" s="419"/>
      <c r="K9" s="419"/>
      <c r="L9" s="419"/>
      <c r="M9" s="419"/>
      <c r="N9" s="419"/>
      <c r="O9" s="419"/>
      <c r="P9" s="419"/>
      <c r="Q9" s="419"/>
    </row>
    <row r="10" spans="1:17" ht="21.75">
      <c r="A10" s="422" t="s">
        <v>219</v>
      </c>
      <c r="B10" s="423">
        <v>0</v>
      </c>
      <c r="C10" s="423">
        <v>50</v>
      </c>
      <c r="D10" s="423">
        <v>0</v>
      </c>
      <c r="E10" s="423">
        <v>0</v>
      </c>
      <c r="F10" s="423">
        <v>0</v>
      </c>
      <c r="G10" s="424">
        <f t="shared" si="0"/>
        <v>50</v>
      </c>
      <c r="H10" s="419"/>
      <c r="I10" s="419"/>
      <c r="J10" s="419"/>
      <c r="K10" s="419"/>
      <c r="L10" s="419"/>
      <c r="M10" s="419"/>
      <c r="N10" s="419"/>
      <c r="O10" s="419"/>
      <c r="P10" s="419"/>
      <c r="Q10" s="419"/>
    </row>
    <row r="11" spans="1:17" ht="21.75">
      <c r="A11" s="421" t="s">
        <v>208</v>
      </c>
      <c r="B11" s="424">
        <f>SUM(B5:B10)</f>
        <v>427</v>
      </c>
      <c r="C11" s="424">
        <f t="shared" ref="C11:G11" si="1">SUM(C5:C10)</f>
        <v>2244</v>
      </c>
      <c r="D11" s="424">
        <f t="shared" si="1"/>
        <v>1574</v>
      </c>
      <c r="E11" s="424">
        <f t="shared" si="1"/>
        <v>1812</v>
      </c>
      <c r="F11" s="424">
        <f t="shared" si="1"/>
        <v>2297</v>
      </c>
      <c r="G11" s="424">
        <f t="shared" si="1"/>
        <v>8354</v>
      </c>
      <c r="H11" s="419"/>
      <c r="I11" s="419"/>
      <c r="J11" s="419"/>
      <c r="K11" s="419"/>
      <c r="L11" s="419"/>
      <c r="M11" s="419"/>
      <c r="N11" s="419"/>
      <c r="O11" s="419"/>
      <c r="P11" s="419"/>
      <c r="Q11" s="419"/>
    </row>
    <row r="12" spans="1:17" ht="21.75">
      <c r="A12" s="419"/>
      <c r="B12" s="419"/>
      <c r="C12" s="419"/>
      <c r="D12" s="419"/>
      <c r="E12" s="419"/>
      <c r="F12" s="419"/>
      <c r="G12" s="419"/>
      <c r="H12" s="419"/>
      <c r="I12" s="419"/>
      <c r="J12" s="419"/>
      <c r="K12" s="419"/>
      <c r="L12" s="419"/>
      <c r="M12" s="419"/>
      <c r="N12" s="419"/>
      <c r="O12" s="419"/>
      <c r="P12" s="419"/>
      <c r="Q12" s="419"/>
    </row>
    <row r="13" spans="1:17" ht="21.75">
      <c r="A13" s="414" t="s">
        <v>220</v>
      </c>
      <c r="B13" s="414"/>
      <c r="C13" s="414"/>
      <c r="D13" s="414"/>
      <c r="E13" s="414"/>
      <c r="F13" s="414"/>
      <c r="G13" s="414"/>
      <c r="H13" s="414"/>
      <c r="I13" s="414"/>
      <c r="J13" s="414"/>
      <c r="K13" s="414"/>
      <c r="L13" s="414"/>
      <c r="M13" s="414"/>
      <c r="N13" s="414"/>
      <c r="O13" s="414"/>
      <c r="P13" s="414"/>
      <c r="Q13" s="414"/>
    </row>
    <row r="14" spans="1:17" ht="21.75">
      <c r="A14" s="414"/>
      <c r="B14" s="414"/>
      <c r="C14" s="414"/>
      <c r="D14" s="414"/>
      <c r="E14" s="414"/>
      <c r="F14" s="414"/>
      <c r="G14" s="414"/>
      <c r="H14" s="414"/>
      <c r="I14" s="414"/>
      <c r="J14" s="414"/>
      <c r="K14" s="414"/>
      <c r="L14" s="414"/>
      <c r="M14" s="414"/>
      <c r="N14" s="414"/>
      <c r="O14" s="414"/>
      <c r="P14" s="414"/>
      <c r="Q14" s="414"/>
    </row>
    <row r="15" spans="1:17" ht="21.75">
      <c r="A15" s="415" t="s">
        <v>206</v>
      </c>
      <c r="B15" s="416" t="s">
        <v>221</v>
      </c>
      <c r="C15" s="417"/>
      <c r="D15" s="417"/>
      <c r="E15" s="417"/>
      <c r="F15" s="417"/>
      <c r="G15" s="417"/>
      <c r="H15" s="417"/>
      <c r="I15" s="417"/>
      <c r="J15" s="417"/>
      <c r="K15" s="417"/>
      <c r="L15" s="417"/>
      <c r="M15" s="417"/>
      <c r="N15" s="417"/>
      <c r="O15" s="417"/>
      <c r="P15" s="417"/>
      <c r="Q15" s="415" t="s">
        <v>208</v>
      </c>
    </row>
    <row r="16" spans="1:17" ht="21.75">
      <c r="A16" s="425"/>
      <c r="B16" s="416" t="s">
        <v>222</v>
      </c>
      <c r="C16" s="417"/>
      <c r="D16" s="418"/>
      <c r="E16" s="416" t="s">
        <v>223</v>
      </c>
      <c r="F16" s="417"/>
      <c r="G16" s="418"/>
      <c r="H16" s="416" t="s">
        <v>224</v>
      </c>
      <c r="I16" s="417"/>
      <c r="J16" s="418"/>
      <c r="K16" s="416" t="s">
        <v>225</v>
      </c>
      <c r="L16" s="417"/>
      <c r="M16" s="418"/>
      <c r="N16" s="416" t="s">
        <v>226</v>
      </c>
      <c r="O16" s="417"/>
      <c r="P16" s="418"/>
      <c r="Q16" s="425"/>
    </row>
    <row r="17" spans="1:17" ht="21.75">
      <c r="A17" s="420"/>
      <c r="B17" s="421" t="s">
        <v>227</v>
      </c>
      <c r="C17" s="421" t="s">
        <v>228</v>
      </c>
      <c r="D17" s="421" t="s">
        <v>229</v>
      </c>
      <c r="E17" s="421" t="s">
        <v>230</v>
      </c>
      <c r="F17" s="421" t="s">
        <v>231</v>
      </c>
      <c r="G17" s="421" t="s">
        <v>232</v>
      </c>
      <c r="H17" s="421" t="s">
        <v>233</v>
      </c>
      <c r="I17" s="421" t="s">
        <v>234</v>
      </c>
      <c r="J17" s="426" t="s">
        <v>235</v>
      </c>
      <c r="K17" s="426" t="s">
        <v>236</v>
      </c>
      <c r="L17" s="426" t="s">
        <v>237</v>
      </c>
      <c r="M17" s="426" t="s">
        <v>238</v>
      </c>
      <c r="N17" s="426" t="s">
        <v>239</v>
      </c>
      <c r="O17" s="426" t="s">
        <v>240</v>
      </c>
      <c r="P17" s="426" t="s">
        <v>241</v>
      </c>
      <c r="Q17" s="420"/>
    </row>
    <row r="18" spans="1:17" ht="21.75">
      <c r="A18" s="427" t="s">
        <v>214</v>
      </c>
      <c r="B18" s="428">
        <v>26</v>
      </c>
      <c r="C18" s="428">
        <v>0</v>
      </c>
      <c r="D18" s="428">
        <v>23</v>
      </c>
      <c r="E18" s="428">
        <v>41</v>
      </c>
      <c r="F18" s="428">
        <v>6</v>
      </c>
      <c r="G18" s="428">
        <v>12</v>
      </c>
      <c r="H18" s="428">
        <v>32</v>
      </c>
      <c r="I18" s="428">
        <v>0</v>
      </c>
      <c r="J18" s="428">
        <v>0</v>
      </c>
      <c r="K18" s="428">
        <v>50</v>
      </c>
      <c r="L18" s="428">
        <v>0</v>
      </c>
      <c r="M18" s="428">
        <v>17</v>
      </c>
      <c r="N18" s="428">
        <v>42</v>
      </c>
      <c r="O18" s="428">
        <v>0</v>
      </c>
      <c r="P18" s="428">
        <v>0</v>
      </c>
      <c r="Q18" s="424">
        <f>SUM(B18:P18)</f>
        <v>249</v>
      </c>
    </row>
    <row r="19" spans="1:17" ht="21.75">
      <c r="A19" s="427" t="s">
        <v>242</v>
      </c>
      <c r="B19" s="428">
        <v>51</v>
      </c>
      <c r="C19" s="428">
        <v>33</v>
      </c>
      <c r="D19" s="428">
        <v>45</v>
      </c>
      <c r="E19" s="428">
        <v>73</v>
      </c>
      <c r="F19" s="428">
        <v>11</v>
      </c>
      <c r="G19" s="428">
        <v>36</v>
      </c>
      <c r="H19" s="428">
        <v>69</v>
      </c>
      <c r="I19" s="428">
        <v>26</v>
      </c>
      <c r="J19" s="428">
        <v>0</v>
      </c>
      <c r="K19" s="428">
        <v>70</v>
      </c>
      <c r="L19" s="428">
        <v>48</v>
      </c>
      <c r="M19" s="428">
        <v>22</v>
      </c>
      <c r="N19" s="428">
        <v>42</v>
      </c>
      <c r="O19" s="428">
        <v>0</v>
      </c>
      <c r="P19" s="428">
        <v>0</v>
      </c>
      <c r="Q19" s="424">
        <f>SUM(B19:P19)</f>
        <v>526</v>
      </c>
    </row>
    <row r="20" spans="1:17" ht="21.75">
      <c r="A20" s="427" t="s">
        <v>243</v>
      </c>
      <c r="B20" s="428">
        <v>102</v>
      </c>
      <c r="C20" s="428">
        <v>41</v>
      </c>
      <c r="D20" s="428">
        <v>52</v>
      </c>
      <c r="E20" s="428">
        <v>97</v>
      </c>
      <c r="F20" s="428">
        <v>47</v>
      </c>
      <c r="G20" s="428">
        <v>46</v>
      </c>
      <c r="H20" s="428">
        <v>111</v>
      </c>
      <c r="I20" s="428">
        <v>13</v>
      </c>
      <c r="J20" s="428">
        <v>0</v>
      </c>
      <c r="K20" s="428">
        <v>122</v>
      </c>
      <c r="L20" s="428">
        <v>61</v>
      </c>
      <c r="M20" s="428">
        <v>42</v>
      </c>
      <c r="N20" s="428">
        <v>56</v>
      </c>
      <c r="O20" s="428">
        <v>0</v>
      </c>
      <c r="P20" s="428">
        <v>0</v>
      </c>
      <c r="Q20" s="424">
        <f>SUM(B20:P20)</f>
        <v>790</v>
      </c>
    </row>
    <row r="21" spans="1:17" ht="21.75">
      <c r="A21" s="427" t="s">
        <v>244</v>
      </c>
      <c r="B21" s="428">
        <v>8</v>
      </c>
      <c r="C21" s="428">
        <v>0</v>
      </c>
      <c r="D21" s="428">
        <v>9</v>
      </c>
      <c r="E21" s="428">
        <v>10</v>
      </c>
      <c r="F21" s="428">
        <v>0</v>
      </c>
      <c r="G21" s="428">
        <v>33</v>
      </c>
      <c r="H21" s="428">
        <v>56</v>
      </c>
      <c r="I21" s="428">
        <v>5</v>
      </c>
      <c r="J21" s="428">
        <v>0</v>
      </c>
      <c r="K21" s="428">
        <v>61</v>
      </c>
      <c r="L21" s="428">
        <v>23</v>
      </c>
      <c r="M21" s="428">
        <v>13</v>
      </c>
      <c r="N21" s="428">
        <v>87</v>
      </c>
      <c r="O21" s="428">
        <v>0</v>
      </c>
      <c r="P21" s="428">
        <v>0</v>
      </c>
      <c r="Q21" s="424">
        <f>SUM(B21:P21)</f>
        <v>305</v>
      </c>
    </row>
    <row r="22" spans="1:17" ht="21.75">
      <c r="A22" s="421" t="s">
        <v>208</v>
      </c>
      <c r="B22" s="429">
        <f t="shared" ref="B22:P22" si="2">SUM(B18:B21)</f>
        <v>187</v>
      </c>
      <c r="C22" s="429">
        <f t="shared" si="2"/>
        <v>74</v>
      </c>
      <c r="D22" s="429">
        <f t="shared" si="2"/>
        <v>129</v>
      </c>
      <c r="E22" s="429">
        <f t="shared" si="2"/>
        <v>221</v>
      </c>
      <c r="F22" s="429">
        <f t="shared" si="2"/>
        <v>64</v>
      </c>
      <c r="G22" s="429">
        <f t="shared" si="2"/>
        <v>127</v>
      </c>
      <c r="H22" s="429">
        <f t="shared" si="2"/>
        <v>268</v>
      </c>
      <c r="I22" s="429">
        <f t="shared" si="2"/>
        <v>44</v>
      </c>
      <c r="J22" s="429">
        <f t="shared" si="2"/>
        <v>0</v>
      </c>
      <c r="K22" s="429">
        <f t="shared" si="2"/>
        <v>303</v>
      </c>
      <c r="L22" s="429">
        <f t="shared" si="2"/>
        <v>132</v>
      </c>
      <c r="M22" s="429">
        <f t="shared" si="2"/>
        <v>94</v>
      </c>
      <c r="N22" s="429">
        <f t="shared" si="2"/>
        <v>227</v>
      </c>
      <c r="O22" s="429">
        <f t="shared" si="2"/>
        <v>0</v>
      </c>
      <c r="P22" s="429">
        <f t="shared" si="2"/>
        <v>0</v>
      </c>
      <c r="Q22" s="430">
        <f>SUM(Q18:Q21)</f>
        <v>1870</v>
      </c>
    </row>
    <row r="23" spans="1:17" ht="21.75">
      <c r="A23" s="431"/>
      <c r="B23" s="431"/>
      <c r="C23" s="431"/>
      <c r="D23" s="431"/>
      <c r="E23" s="431"/>
      <c r="F23" s="431"/>
      <c r="G23" s="431"/>
      <c r="H23" s="431"/>
      <c r="I23" s="431"/>
      <c r="J23" s="431"/>
      <c r="K23" s="431"/>
      <c r="L23" s="431"/>
      <c r="M23" s="431"/>
      <c r="N23" s="431"/>
      <c r="O23" s="431"/>
      <c r="P23" s="431"/>
      <c r="Q23" s="431"/>
    </row>
    <row r="24" spans="1:17" ht="21.75">
      <c r="A24" s="432"/>
      <c r="B24" s="432"/>
      <c r="C24" s="432"/>
      <c r="D24" s="432"/>
      <c r="E24" s="432"/>
      <c r="F24" s="432"/>
      <c r="G24" s="432"/>
      <c r="H24" s="432"/>
      <c r="I24" s="432"/>
      <c r="J24" s="433"/>
      <c r="K24" s="434" t="s">
        <v>245</v>
      </c>
      <c r="L24" s="435"/>
      <c r="M24" s="435"/>
      <c r="N24" s="435"/>
      <c r="O24" s="435"/>
      <c r="P24" s="435"/>
      <c r="Q24" s="436"/>
    </row>
  </sheetData>
  <mergeCells count="16">
    <mergeCell ref="K24:Q24"/>
    <mergeCell ref="A14:Q14"/>
    <mergeCell ref="A15:A17"/>
    <mergeCell ref="B15:P15"/>
    <mergeCell ref="Q15:Q17"/>
    <mergeCell ref="B16:D16"/>
    <mergeCell ref="E16:G16"/>
    <mergeCell ref="H16:J16"/>
    <mergeCell ref="K16:M16"/>
    <mergeCell ref="N16:P16"/>
    <mergeCell ref="A1:Q1"/>
    <mergeCell ref="A2:Q2"/>
    <mergeCell ref="A3:A4"/>
    <mergeCell ref="B3:F3"/>
    <mergeCell ref="G3:G4"/>
    <mergeCell ref="A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F155" sqref="F155"/>
    </sheetView>
  </sheetViews>
  <sheetFormatPr defaultRowHeight="12.75"/>
  <cols>
    <col min="5" max="5" width="41.85546875" bestFit="1" customWidth="1"/>
  </cols>
  <sheetData>
    <row r="1" spans="1:11" ht="18.75">
      <c r="A1" s="437" t="s">
        <v>9</v>
      </c>
      <c r="B1" s="437"/>
      <c r="C1" s="437"/>
      <c r="D1" s="437"/>
      <c r="E1" s="437"/>
      <c r="F1" s="437"/>
      <c r="G1" s="437"/>
      <c r="H1" s="437"/>
      <c r="I1" s="437"/>
      <c r="J1" s="437"/>
      <c r="K1" s="437"/>
    </row>
    <row r="2" spans="1:11" ht="18.75">
      <c r="A2" s="437" t="s">
        <v>246</v>
      </c>
      <c r="B2" s="437"/>
      <c r="C2" s="437"/>
      <c r="D2" s="437"/>
      <c r="E2" s="437"/>
      <c r="F2" s="437"/>
      <c r="G2" s="437"/>
      <c r="H2" s="437"/>
      <c r="I2" s="437"/>
      <c r="J2" s="437"/>
      <c r="K2" s="437"/>
    </row>
    <row r="3" spans="1:11" ht="18.75">
      <c r="A3" s="438" t="s">
        <v>62</v>
      </c>
      <c r="B3" s="438" t="s">
        <v>247</v>
      </c>
      <c r="C3" s="438" t="s">
        <v>248</v>
      </c>
      <c r="D3" s="438" t="s">
        <v>166</v>
      </c>
      <c r="E3" s="438"/>
      <c r="F3" s="438" t="s">
        <v>249</v>
      </c>
      <c r="G3" s="438"/>
      <c r="H3" s="438"/>
      <c r="I3" s="438"/>
      <c r="J3" s="438"/>
      <c r="K3" s="438" t="s">
        <v>208</v>
      </c>
    </row>
    <row r="4" spans="1:11" ht="18.75">
      <c r="A4" s="438"/>
      <c r="B4" s="438"/>
      <c r="C4" s="438"/>
      <c r="D4" s="438"/>
      <c r="E4" s="438"/>
      <c r="F4" s="439" t="s">
        <v>209</v>
      </c>
      <c r="G4" s="439" t="s">
        <v>210</v>
      </c>
      <c r="H4" s="439" t="s">
        <v>211</v>
      </c>
      <c r="I4" s="439" t="s">
        <v>212</v>
      </c>
      <c r="J4" s="439" t="s">
        <v>213</v>
      </c>
      <c r="K4" s="438"/>
    </row>
    <row r="5" spans="1:11" ht="18.75">
      <c r="A5" s="440">
        <v>1</v>
      </c>
      <c r="B5" s="440" t="s">
        <v>250</v>
      </c>
      <c r="C5" s="440" t="s">
        <v>251</v>
      </c>
      <c r="D5" s="441" t="s">
        <v>252</v>
      </c>
      <c r="E5" s="442" t="s">
        <v>82</v>
      </c>
      <c r="F5" s="443" t="s">
        <v>3</v>
      </c>
      <c r="G5" s="444">
        <v>10</v>
      </c>
      <c r="H5" s="445">
        <v>6</v>
      </c>
      <c r="I5" s="443">
        <v>8</v>
      </c>
      <c r="J5" s="443" t="s">
        <v>3</v>
      </c>
      <c r="K5" s="446">
        <f>SUM(F5:J5)</f>
        <v>24</v>
      </c>
    </row>
    <row r="6" spans="1:11" ht="18.75">
      <c r="A6" s="447">
        <v>2</v>
      </c>
      <c r="B6" s="447" t="s">
        <v>250</v>
      </c>
      <c r="C6" s="447" t="s">
        <v>251</v>
      </c>
      <c r="D6" s="448" t="s">
        <v>253</v>
      </c>
      <c r="E6" s="449" t="s">
        <v>24</v>
      </c>
      <c r="F6" s="450" t="s">
        <v>3</v>
      </c>
      <c r="G6" s="451">
        <v>22</v>
      </c>
      <c r="H6" s="452">
        <v>11</v>
      </c>
      <c r="I6" s="450">
        <v>9</v>
      </c>
      <c r="J6" s="450">
        <v>10</v>
      </c>
      <c r="K6" s="453">
        <f>SUM(F6:J6)</f>
        <v>52</v>
      </c>
    </row>
    <row r="7" spans="1:11" ht="18.75">
      <c r="A7" s="447">
        <v>3</v>
      </c>
      <c r="B7" s="447" t="s">
        <v>250</v>
      </c>
      <c r="C7" s="447" t="s">
        <v>251</v>
      </c>
      <c r="D7" s="448" t="s">
        <v>254</v>
      </c>
      <c r="E7" s="449" t="s">
        <v>20</v>
      </c>
      <c r="F7" s="450" t="s">
        <v>3</v>
      </c>
      <c r="G7" s="451">
        <v>26</v>
      </c>
      <c r="H7" s="452">
        <v>39</v>
      </c>
      <c r="I7" s="450">
        <v>50</v>
      </c>
      <c r="J7" s="450" t="s">
        <v>3</v>
      </c>
      <c r="K7" s="453">
        <f t="shared" ref="K7:K24" si="0">SUM(F7:J7)</f>
        <v>115</v>
      </c>
    </row>
    <row r="8" spans="1:11" ht="18.75">
      <c r="A8" s="447">
        <v>4</v>
      </c>
      <c r="B8" s="447" t="s">
        <v>250</v>
      </c>
      <c r="C8" s="447" t="s">
        <v>251</v>
      </c>
      <c r="D8" s="448" t="s">
        <v>255</v>
      </c>
      <c r="E8" s="449" t="s">
        <v>96</v>
      </c>
      <c r="F8" s="450" t="s">
        <v>3</v>
      </c>
      <c r="G8" s="451">
        <v>4</v>
      </c>
      <c r="H8" s="452">
        <v>4</v>
      </c>
      <c r="I8" s="450" t="s">
        <v>3</v>
      </c>
      <c r="J8" s="450" t="s">
        <v>3</v>
      </c>
      <c r="K8" s="453">
        <f t="shared" si="0"/>
        <v>8</v>
      </c>
    </row>
    <row r="9" spans="1:11" ht="18.75">
      <c r="A9" s="447">
        <v>5</v>
      </c>
      <c r="B9" s="447" t="s">
        <v>250</v>
      </c>
      <c r="C9" s="447" t="s">
        <v>251</v>
      </c>
      <c r="D9" s="448" t="s">
        <v>256</v>
      </c>
      <c r="E9" s="449" t="s">
        <v>14</v>
      </c>
      <c r="F9" s="450" t="s">
        <v>3</v>
      </c>
      <c r="G9" s="451">
        <v>37</v>
      </c>
      <c r="H9" s="452">
        <v>18</v>
      </c>
      <c r="I9" s="450">
        <v>30</v>
      </c>
      <c r="J9" s="450">
        <v>26</v>
      </c>
      <c r="K9" s="453">
        <f t="shared" si="0"/>
        <v>111</v>
      </c>
    </row>
    <row r="10" spans="1:11" ht="18.75">
      <c r="A10" s="447">
        <v>6</v>
      </c>
      <c r="B10" s="447" t="s">
        <v>250</v>
      </c>
      <c r="C10" s="447" t="s">
        <v>251</v>
      </c>
      <c r="D10" s="448" t="s">
        <v>257</v>
      </c>
      <c r="E10" s="449" t="s">
        <v>19</v>
      </c>
      <c r="F10" s="450" t="s">
        <v>3</v>
      </c>
      <c r="G10" s="451">
        <v>31</v>
      </c>
      <c r="H10" s="452">
        <v>14</v>
      </c>
      <c r="I10" s="450">
        <v>23</v>
      </c>
      <c r="J10" s="450">
        <v>43</v>
      </c>
      <c r="K10" s="453">
        <f t="shared" si="0"/>
        <v>111</v>
      </c>
    </row>
    <row r="11" spans="1:11" ht="18.75">
      <c r="A11" s="447">
        <v>7</v>
      </c>
      <c r="B11" s="447" t="s">
        <v>250</v>
      </c>
      <c r="C11" s="447" t="s">
        <v>251</v>
      </c>
      <c r="D11" s="448" t="s">
        <v>258</v>
      </c>
      <c r="E11" s="449" t="s">
        <v>26</v>
      </c>
      <c r="F11" s="450" t="s">
        <v>3</v>
      </c>
      <c r="G11" s="451">
        <v>16</v>
      </c>
      <c r="H11" s="452">
        <v>1</v>
      </c>
      <c r="I11" s="450">
        <v>8</v>
      </c>
      <c r="J11" s="450">
        <v>10</v>
      </c>
      <c r="K11" s="453">
        <f t="shared" si="0"/>
        <v>35</v>
      </c>
    </row>
    <row r="12" spans="1:11" ht="18.75">
      <c r="A12" s="447">
        <v>8</v>
      </c>
      <c r="B12" s="447" t="s">
        <v>250</v>
      </c>
      <c r="C12" s="447" t="s">
        <v>251</v>
      </c>
      <c r="D12" s="448" t="s">
        <v>259</v>
      </c>
      <c r="E12" s="449" t="s">
        <v>37</v>
      </c>
      <c r="F12" s="450" t="s">
        <v>3</v>
      </c>
      <c r="G12" s="451" t="s">
        <v>3</v>
      </c>
      <c r="H12" s="452" t="s">
        <v>3</v>
      </c>
      <c r="I12" s="450" t="s">
        <v>3</v>
      </c>
      <c r="J12" s="450" t="s">
        <v>3</v>
      </c>
      <c r="K12" s="453">
        <f t="shared" si="0"/>
        <v>0</v>
      </c>
    </row>
    <row r="13" spans="1:11" ht="18.75">
      <c r="A13" s="447">
        <v>9</v>
      </c>
      <c r="B13" s="447" t="s">
        <v>250</v>
      </c>
      <c r="C13" s="447" t="s">
        <v>251</v>
      </c>
      <c r="D13" s="448" t="s">
        <v>260</v>
      </c>
      <c r="E13" s="449" t="s">
        <v>25</v>
      </c>
      <c r="F13" s="450" t="s">
        <v>3</v>
      </c>
      <c r="G13" s="451">
        <v>9</v>
      </c>
      <c r="H13" s="452">
        <v>4</v>
      </c>
      <c r="I13" s="450" t="s">
        <v>3</v>
      </c>
      <c r="J13" s="450" t="s">
        <v>3</v>
      </c>
      <c r="K13" s="453">
        <f t="shared" si="0"/>
        <v>13</v>
      </c>
    </row>
    <row r="14" spans="1:11" ht="18.75">
      <c r="A14" s="447">
        <v>10</v>
      </c>
      <c r="B14" s="447" t="s">
        <v>250</v>
      </c>
      <c r="C14" s="447" t="s">
        <v>251</v>
      </c>
      <c r="D14" s="448" t="s">
        <v>261</v>
      </c>
      <c r="E14" s="449" t="s">
        <v>158</v>
      </c>
      <c r="F14" s="450" t="s">
        <v>3</v>
      </c>
      <c r="G14" s="451">
        <v>18</v>
      </c>
      <c r="H14" s="454">
        <v>8</v>
      </c>
      <c r="I14" s="450">
        <v>7</v>
      </c>
      <c r="J14" s="450">
        <v>15</v>
      </c>
      <c r="K14" s="453">
        <f t="shared" si="0"/>
        <v>48</v>
      </c>
    </row>
    <row r="15" spans="1:11" ht="18.75">
      <c r="A15" s="447">
        <v>11</v>
      </c>
      <c r="B15" s="447" t="s">
        <v>250</v>
      </c>
      <c r="C15" s="447" t="s">
        <v>251</v>
      </c>
      <c r="D15" s="448" t="s">
        <v>262</v>
      </c>
      <c r="E15" s="449" t="s">
        <v>155</v>
      </c>
      <c r="F15" s="450" t="s">
        <v>3</v>
      </c>
      <c r="G15" s="451" t="s">
        <v>3</v>
      </c>
      <c r="H15" s="452" t="s">
        <v>3</v>
      </c>
      <c r="I15" s="450" t="s">
        <v>3</v>
      </c>
      <c r="J15" s="450" t="s">
        <v>3</v>
      </c>
      <c r="K15" s="453">
        <f t="shared" si="0"/>
        <v>0</v>
      </c>
    </row>
    <row r="16" spans="1:11" ht="18.75">
      <c r="A16" s="447">
        <v>12</v>
      </c>
      <c r="B16" s="447" t="s">
        <v>250</v>
      </c>
      <c r="C16" s="447" t="s">
        <v>251</v>
      </c>
      <c r="D16" s="448" t="s">
        <v>263</v>
      </c>
      <c r="E16" s="449" t="s">
        <v>95</v>
      </c>
      <c r="F16" s="450" t="s">
        <v>3</v>
      </c>
      <c r="G16" s="451">
        <v>13</v>
      </c>
      <c r="H16" s="452">
        <v>2</v>
      </c>
      <c r="I16" s="450" t="s">
        <v>3</v>
      </c>
      <c r="J16" s="450" t="s">
        <v>3</v>
      </c>
      <c r="K16" s="453">
        <f t="shared" si="0"/>
        <v>15</v>
      </c>
    </row>
    <row r="17" spans="1:11" ht="18.75">
      <c r="A17" s="447">
        <v>13</v>
      </c>
      <c r="B17" s="447" t="s">
        <v>250</v>
      </c>
      <c r="C17" s="447" t="s">
        <v>251</v>
      </c>
      <c r="D17" s="448" t="s">
        <v>264</v>
      </c>
      <c r="E17" s="449" t="s">
        <v>265</v>
      </c>
      <c r="F17" s="450" t="s">
        <v>3</v>
      </c>
      <c r="G17" s="451">
        <v>29</v>
      </c>
      <c r="H17" s="452">
        <v>19</v>
      </c>
      <c r="I17" s="450">
        <v>34</v>
      </c>
      <c r="J17" s="450">
        <v>51</v>
      </c>
      <c r="K17" s="453">
        <f t="shared" si="0"/>
        <v>133</v>
      </c>
    </row>
    <row r="18" spans="1:11" ht="18.75">
      <c r="A18" s="447">
        <v>14</v>
      </c>
      <c r="B18" s="447" t="s">
        <v>250</v>
      </c>
      <c r="C18" s="447" t="s">
        <v>251</v>
      </c>
      <c r="D18" s="448" t="s">
        <v>266</v>
      </c>
      <c r="E18" s="449" t="s">
        <v>267</v>
      </c>
      <c r="F18" s="450" t="s">
        <v>3</v>
      </c>
      <c r="G18" s="451" t="s">
        <v>3</v>
      </c>
      <c r="H18" s="452" t="s">
        <v>3</v>
      </c>
      <c r="I18" s="450" t="s">
        <v>3</v>
      </c>
      <c r="J18" s="450" t="s">
        <v>3</v>
      </c>
      <c r="K18" s="453">
        <f t="shared" si="0"/>
        <v>0</v>
      </c>
    </row>
    <row r="19" spans="1:11" ht="18.75">
      <c r="A19" s="447">
        <v>15</v>
      </c>
      <c r="B19" s="447" t="s">
        <v>250</v>
      </c>
      <c r="C19" s="447" t="s">
        <v>251</v>
      </c>
      <c r="D19" s="448" t="s">
        <v>268</v>
      </c>
      <c r="E19" s="449" t="s">
        <v>269</v>
      </c>
      <c r="F19" s="450" t="s">
        <v>3</v>
      </c>
      <c r="G19" s="451" t="s">
        <v>3</v>
      </c>
      <c r="H19" s="452" t="s">
        <v>3</v>
      </c>
      <c r="I19" s="450" t="s">
        <v>3</v>
      </c>
      <c r="J19" s="450" t="s">
        <v>3</v>
      </c>
      <c r="K19" s="453">
        <f t="shared" si="0"/>
        <v>0</v>
      </c>
    </row>
    <row r="20" spans="1:11" ht="18.75">
      <c r="A20" s="447">
        <v>16</v>
      </c>
      <c r="B20" s="447" t="s">
        <v>250</v>
      </c>
      <c r="C20" s="447" t="s">
        <v>251</v>
      </c>
      <c r="D20" s="448" t="s">
        <v>270</v>
      </c>
      <c r="E20" s="449" t="s">
        <v>271</v>
      </c>
      <c r="F20" s="450" t="s">
        <v>3</v>
      </c>
      <c r="G20" s="451">
        <v>59</v>
      </c>
      <c r="H20" s="452">
        <v>46</v>
      </c>
      <c r="I20" s="450">
        <v>62</v>
      </c>
      <c r="J20" s="450">
        <v>81</v>
      </c>
      <c r="K20" s="453">
        <f t="shared" si="0"/>
        <v>248</v>
      </c>
    </row>
    <row r="21" spans="1:11" ht="18.75">
      <c r="A21" s="447">
        <v>17</v>
      </c>
      <c r="B21" s="447" t="s">
        <v>250</v>
      </c>
      <c r="C21" s="447" t="s">
        <v>251</v>
      </c>
      <c r="D21" s="448" t="s">
        <v>272</v>
      </c>
      <c r="E21" s="449" t="s">
        <v>97</v>
      </c>
      <c r="F21" s="450" t="s">
        <v>3</v>
      </c>
      <c r="G21" s="451">
        <v>5</v>
      </c>
      <c r="H21" s="452">
        <v>5</v>
      </c>
      <c r="I21" s="450" t="s">
        <v>3</v>
      </c>
      <c r="J21" s="450" t="s">
        <v>3</v>
      </c>
      <c r="K21" s="453">
        <f t="shared" si="0"/>
        <v>10</v>
      </c>
    </row>
    <row r="22" spans="1:11" ht="18.75">
      <c r="A22" s="447">
        <v>18</v>
      </c>
      <c r="B22" s="447" t="s">
        <v>250</v>
      </c>
      <c r="C22" s="447" t="s">
        <v>251</v>
      </c>
      <c r="D22" s="448" t="s">
        <v>273</v>
      </c>
      <c r="E22" s="449" t="s">
        <v>274</v>
      </c>
      <c r="F22" s="450" t="s">
        <v>3</v>
      </c>
      <c r="G22" s="451">
        <v>7</v>
      </c>
      <c r="H22" s="452">
        <v>5</v>
      </c>
      <c r="I22" s="450" t="s">
        <v>3</v>
      </c>
      <c r="J22" s="450" t="s">
        <v>3</v>
      </c>
      <c r="K22" s="453">
        <f t="shared" si="0"/>
        <v>12</v>
      </c>
    </row>
    <row r="23" spans="1:11" ht="18.75">
      <c r="A23" s="447">
        <v>19</v>
      </c>
      <c r="B23" s="447" t="s">
        <v>250</v>
      </c>
      <c r="C23" s="447" t="s">
        <v>251</v>
      </c>
      <c r="D23" s="448" t="s">
        <v>275</v>
      </c>
      <c r="E23" s="449" t="s">
        <v>276</v>
      </c>
      <c r="F23" s="450" t="s">
        <v>3</v>
      </c>
      <c r="G23" s="451">
        <v>11</v>
      </c>
      <c r="H23" s="451" t="s">
        <v>3</v>
      </c>
      <c r="I23" s="450">
        <v>10</v>
      </c>
      <c r="J23" s="450" t="s">
        <v>3</v>
      </c>
      <c r="K23" s="453">
        <f t="shared" si="0"/>
        <v>21</v>
      </c>
    </row>
    <row r="24" spans="1:11" ht="18.75">
      <c r="A24" s="450">
        <v>20</v>
      </c>
      <c r="B24" s="450" t="s">
        <v>250</v>
      </c>
      <c r="C24" s="450" t="s">
        <v>277</v>
      </c>
      <c r="D24" s="448" t="s">
        <v>278</v>
      </c>
      <c r="E24" s="449" t="s">
        <v>157</v>
      </c>
      <c r="F24" s="450" t="s">
        <v>3</v>
      </c>
      <c r="G24" s="450" t="s">
        <v>3</v>
      </c>
      <c r="H24" s="450">
        <v>7</v>
      </c>
      <c r="I24" s="450">
        <v>10</v>
      </c>
      <c r="J24" s="450">
        <v>14</v>
      </c>
      <c r="K24" s="453">
        <f t="shared" si="0"/>
        <v>31</v>
      </c>
    </row>
    <row r="25" spans="1:11" ht="18.75">
      <c r="A25" s="455">
        <v>21</v>
      </c>
      <c r="B25" s="455" t="s">
        <v>250</v>
      </c>
      <c r="C25" s="455" t="s">
        <v>251</v>
      </c>
      <c r="D25" s="456">
        <v>14403</v>
      </c>
      <c r="E25" s="449" t="s">
        <v>20</v>
      </c>
      <c r="F25" s="457" t="s">
        <v>3</v>
      </c>
      <c r="G25" s="457" t="s">
        <v>3</v>
      </c>
      <c r="H25" s="458" t="s">
        <v>3</v>
      </c>
      <c r="I25" s="458" t="s">
        <v>3</v>
      </c>
      <c r="J25" s="450">
        <v>29</v>
      </c>
      <c r="K25" s="453">
        <v>29</v>
      </c>
    </row>
    <row r="26" spans="1:11" ht="18.75">
      <c r="A26" s="459">
        <v>22</v>
      </c>
      <c r="B26" s="459" t="s">
        <v>250</v>
      </c>
      <c r="C26" s="459" t="s">
        <v>251</v>
      </c>
      <c r="D26" s="460">
        <v>14502</v>
      </c>
      <c r="E26" s="461" t="s">
        <v>279</v>
      </c>
      <c r="F26" s="462" t="s">
        <v>3</v>
      </c>
      <c r="G26" s="459" t="s">
        <v>3</v>
      </c>
      <c r="H26" s="459" t="s">
        <v>3</v>
      </c>
      <c r="I26" s="459" t="s">
        <v>3</v>
      </c>
      <c r="J26" s="450">
        <v>20</v>
      </c>
      <c r="K26" s="453">
        <f t="shared" ref="K26" si="1">SUM(F26:J26)</f>
        <v>20</v>
      </c>
    </row>
    <row r="27" spans="1:11" ht="18.75">
      <c r="A27" s="463" t="s">
        <v>11</v>
      </c>
      <c r="B27" s="464"/>
      <c r="C27" s="464"/>
      <c r="D27" s="464"/>
      <c r="E27" s="465"/>
      <c r="F27" s="439">
        <v>0</v>
      </c>
      <c r="G27" s="439">
        <f>SUM(G5:G26)</f>
        <v>297</v>
      </c>
      <c r="H27" s="439">
        <f t="shared" ref="H27:K27" si="2">SUM(H5:H26)</f>
        <v>189</v>
      </c>
      <c r="I27" s="439">
        <f t="shared" si="2"/>
        <v>251</v>
      </c>
      <c r="J27" s="439">
        <f t="shared" si="2"/>
        <v>299</v>
      </c>
      <c r="K27" s="439">
        <f t="shared" si="2"/>
        <v>1036</v>
      </c>
    </row>
    <row r="29" spans="1:11" ht="18.75">
      <c r="A29" s="437" t="s">
        <v>9</v>
      </c>
      <c r="B29" s="437"/>
      <c r="C29" s="437"/>
      <c r="D29" s="437"/>
      <c r="E29" s="437"/>
      <c r="F29" s="437"/>
      <c r="G29" s="437"/>
      <c r="H29" s="437"/>
      <c r="I29" s="437"/>
      <c r="J29" s="437"/>
      <c r="K29" s="437"/>
    </row>
    <row r="30" spans="1:11" ht="18.75">
      <c r="A30" s="437" t="s">
        <v>246</v>
      </c>
      <c r="B30" s="437"/>
      <c r="C30" s="437"/>
      <c r="D30" s="437"/>
      <c r="E30" s="437"/>
      <c r="F30" s="437"/>
      <c r="G30" s="437"/>
      <c r="H30" s="437"/>
      <c r="I30" s="437"/>
      <c r="J30" s="437"/>
      <c r="K30" s="437"/>
    </row>
    <row r="31" spans="1:11" ht="18.75">
      <c r="A31" s="438" t="s">
        <v>62</v>
      </c>
      <c r="B31" s="438" t="s">
        <v>247</v>
      </c>
      <c r="C31" s="438" t="s">
        <v>248</v>
      </c>
      <c r="D31" s="438" t="s">
        <v>166</v>
      </c>
      <c r="E31" s="438"/>
      <c r="F31" s="438" t="s">
        <v>249</v>
      </c>
      <c r="G31" s="438"/>
      <c r="H31" s="438"/>
      <c r="I31" s="438"/>
      <c r="J31" s="438"/>
      <c r="K31" s="438" t="s">
        <v>208</v>
      </c>
    </row>
    <row r="32" spans="1:11" ht="18.75">
      <c r="A32" s="438"/>
      <c r="B32" s="438"/>
      <c r="C32" s="438"/>
      <c r="D32" s="438"/>
      <c r="E32" s="438"/>
      <c r="F32" s="439" t="s">
        <v>209</v>
      </c>
      <c r="G32" s="439" t="s">
        <v>210</v>
      </c>
      <c r="H32" s="439" t="s">
        <v>211</v>
      </c>
      <c r="I32" s="439" t="s">
        <v>212</v>
      </c>
      <c r="J32" s="439" t="s">
        <v>213</v>
      </c>
      <c r="K32" s="438"/>
    </row>
    <row r="33" spans="1:11" ht="18.75">
      <c r="A33" s="443">
        <v>1</v>
      </c>
      <c r="B33" s="443" t="s">
        <v>280</v>
      </c>
      <c r="C33" s="443" t="s">
        <v>281</v>
      </c>
      <c r="D33" s="441" t="s">
        <v>282</v>
      </c>
      <c r="E33" s="466" t="s">
        <v>27</v>
      </c>
      <c r="F33" s="443">
        <v>56</v>
      </c>
      <c r="G33" s="443">
        <v>60</v>
      </c>
      <c r="H33" s="443" t="s">
        <v>3</v>
      </c>
      <c r="I33" s="443" t="s">
        <v>3</v>
      </c>
      <c r="J33" s="443" t="s">
        <v>3</v>
      </c>
      <c r="K33" s="446">
        <f>SUM(F33:J33)</f>
        <v>116</v>
      </c>
    </row>
    <row r="34" spans="1:11" ht="18.75">
      <c r="A34" s="450">
        <v>2</v>
      </c>
      <c r="B34" s="450" t="s">
        <v>280</v>
      </c>
      <c r="C34" s="450" t="s">
        <v>281</v>
      </c>
      <c r="D34" s="448" t="s">
        <v>283</v>
      </c>
      <c r="E34" s="467" t="s">
        <v>24</v>
      </c>
      <c r="F34" s="450">
        <v>56</v>
      </c>
      <c r="G34" s="450">
        <v>54</v>
      </c>
      <c r="H34" s="450" t="s">
        <v>3</v>
      </c>
      <c r="I34" s="450" t="s">
        <v>3</v>
      </c>
      <c r="J34" s="450" t="s">
        <v>3</v>
      </c>
      <c r="K34" s="453">
        <f>SUM(F34:J34)</f>
        <v>110</v>
      </c>
    </row>
    <row r="35" spans="1:11" ht="18.75">
      <c r="A35" s="450">
        <v>3</v>
      </c>
      <c r="B35" s="450" t="s">
        <v>280</v>
      </c>
      <c r="C35" s="450" t="s">
        <v>281</v>
      </c>
      <c r="D35" s="448" t="s">
        <v>284</v>
      </c>
      <c r="E35" s="467" t="s">
        <v>110</v>
      </c>
      <c r="F35" s="450">
        <v>13</v>
      </c>
      <c r="G35" s="450">
        <v>6</v>
      </c>
      <c r="H35" s="450" t="s">
        <v>3</v>
      </c>
      <c r="I35" s="450" t="s">
        <v>3</v>
      </c>
      <c r="J35" s="450" t="s">
        <v>3</v>
      </c>
      <c r="K35" s="453">
        <f t="shared" ref="K35:K61" si="3">SUM(F35:J35)</f>
        <v>19</v>
      </c>
    </row>
    <row r="36" spans="1:11" ht="18.75">
      <c r="A36" s="450">
        <v>4</v>
      </c>
      <c r="B36" s="450" t="s">
        <v>280</v>
      </c>
      <c r="C36" s="450" t="s">
        <v>281</v>
      </c>
      <c r="D36" s="448" t="s">
        <v>285</v>
      </c>
      <c r="E36" s="467" t="s">
        <v>32</v>
      </c>
      <c r="F36" s="450">
        <v>24</v>
      </c>
      <c r="G36" s="450">
        <v>28</v>
      </c>
      <c r="H36" s="450" t="s">
        <v>3</v>
      </c>
      <c r="I36" s="450" t="s">
        <v>3</v>
      </c>
      <c r="J36" s="450" t="s">
        <v>3</v>
      </c>
      <c r="K36" s="453">
        <f t="shared" si="3"/>
        <v>52</v>
      </c>
    </row>
    <row r="37" spans="1:11" ht="18.75">
      <c r="A37" s="450">
        <v>5</v>
      </c>
      <c r="B37" s="450" t="s">
        <v>280</v>
      </c>
      <c r="C37" s="450" t="s">
        <v>281</v>
      </c>
      <c r="D37" s="448" t="s">
        <v>286</v>
      </c>
      <c r="E37" s="467" t="s">
        <v>28</v>
      </c>
      <c r="F37" s="450">
        <v>27</v>
      </c>
      <c r="G37" s="450">
        <v>30</v>
      </c>
      <c r="H37" s="450" t="s">
        <v>3</v>
      </c>
      <c r="I37" s="450" t="s">
        <v>3</v>
      </c>
      <c r="J37" s="450" t="s">
        <v>3</v>
      </c>
      <c r="K37" s="453">
        <f t="shared" si="3"/>
        <v>57</v>
      </c>
    </row>
    <row r="38" spans="1:11" ht="18.75">
      <c r="A38" s="450">
        <v>6</v>
      </c>
      <c r="B38" s="450" t="s">
        <v>280</v>
      </c>
      <c r="C38" s="450" t="s">
        <v>281</v>
      </c>
      <c r="D38" s="448" t="s">
        <v>287</v>
      </c>
      <c r="E38" s="467" t="s">
        <v>30</v>
      </c>
      <c r="F38" s="450">
        <v>31</v>
      </c>
      <c r="G38" s="450">
        <v>33</v>
      </c>
      <c r="H38" s="450" t="s">
        <v>3</v>
      </c>
      <c r="I38" s="450" t="s">
        <v>3</v>
      </c>
      <c r="J38" s="450" t="s">
        <v>3</v>
      </c>
      <c r="K38" s="453">
        <f t="shared" si="3"/>
        <v>64</v>
      </c>
    </row>
    <row r="39" spans="1:11" ht="18.75">
      <c r="A39" s="450">
        <v>7</v>
      </c>
      <c r="B39" s="450" t="s">
        <v>280</v>
      </c>
      <c r="C39" s="450" t="s">
        <v>281</v>
      </c>
      <c r="D39" s="448" t="s">
        <v>288</v>
      </c>
      <c r="E39" s="467" t="s">
        <v>35</v>
      </c>
      <c r="F39" s="450">
        <v>44</v>
      </c>
      <c r="G39" s="450">
        <v>56</v>
      </c>
      <c r="H39" s="450" t="s">
        <v>3</v>
      </c>
      <c r="I39" s="450" t="s">
        <v>3</v>
      </c>
      <c r="J39" s="450" t="s">
        <v>3</v>
      </c>
      <c r="K39" s="453">
        <f t="shared" si="3"/>
        <v>100</v>
      </c>
    </row>
    <row r="40" spans="1:11" ht="18.75">
      <c r="A40" s="450">
        <v>8</v>
      </c>
      <c r="B40" s="450" t="s">
        <v>280</v>
      </c>
      <c r="C40" s="450" t="s">
        <v>281</v>
      </c>
      <c r="D40" s="448" t="s">
        <v>289</v>
      </c>
      <c r="E40" s="467" t="s">
        <v>99</v>
      </c>
      <c r="F40" s="450">
        <v>27</v>
      </c>
      <c r="G40" s="450">
        <v>29</v>
      </c>
      <c r="H40" s="450" t="s">
        <v>3</v>
      </c>
      <c r="I40" s="450" t="s">
        <v>3</v>
      </c>
      <c r="J40" s="450" t="s">
        <v>3</v>
      </c>
      <c r="K40" s="453">
        <f t="shared" si="3"/>
        <v>56</v>
      </c>
    </row>
    <row r="41" spans="1:11" ht="18.75">
      <c r="A41" s="450">
        <v>9</v>
      </c>
      <c r="B41" s="450" t="s">
        <v>280</v>
      </c>
      <c r="C41" s="450" t="s">
        <v>281</v>
      </c>
      <c r="D41" s="448" t="s">
        <v>290</v>
      </c>
      <c r="E41" s="467" t="s">
        <v>34</v>
      </c>
      <c r="F41" s="450">
        <v>24</v>
      </c>
      <c r="G41" s="450">
        <v>28</v>
      </c>
      <c r="H41" s="450" t="s">
        <v>3</v>
      </c>
      <c r="I41" s="450" t="s">
        <v>3</v>
      </c>
      <c r="J41" s="450" t="s">
        <v>3</v>
      </c>
      <c r="K41" s="453">
        <f t="shared" si="3"/>
        <v>52</v>
      </c>
    </row>
    <row r="42" spans="1:11" ht="18.75">
      <c r="A42" s="450">
        <v>10</v>
      </c>
      <c r="B42" s="450" t="s">
        <v>280</v>
      </c>
      <c r="C42" s="450" t="s">
        <v>281</v>
      </c>
      <c r="D42" s="448" t="s">
        <v>291</v>
      </c>
      <c r="E42" s="467" t="s">
        <v>95</v>
      </c>
      <c r="F42" s="450" t="s">
        <v>3</v>
      </c>
      <c r="G42" s="450" t="s">
        <v>3</v>
      </c>
      <c r="H42" s="450" t="s">
        <v>3</v>
      </c>
      <c r="I42" s="450" t="s">
        <v>3</v>
      </c>
      <c r="J42" s="450" t="s">
        <v>3</v>
      </c>
      <c r="K42" s="453">
        <f t="shared" si="3"/>
        <v>0</v>
      </c>
    </row>
    <row r="43" spans="1:11" ht="18.75">
      <c r="A43" s="450">
        <v>11</v>
      </c>
      <c r="B43" s="450" t="s">
        <v>280</v>
      </c>
      <c r="C43" s="450" t="s">
        <v>281</v>
      </c>
      <c r="D43" s="448" t="s">
        <v>292</v>
      </c>
      <c r="E43" s="467" t="s">
        <v>22</v>
      </c>
      <c r="F43" s="450">
        <v>23</v>
      </c>
      <c r="G43" s="450">
        <v>19</v>
      </c>
      <c r="H43" s="450" t="s">
        <v>3</v>
      </c>
      <c r="I43" s="450" t="s">
        <v>3</v>
      </c>
      <c r="J43" s="450" t="s">
        <v>3</v>
      </c>
      <c r="K43" s="453">
        <f t="shared" si="3"/>
        <v>42</v>
      </c>
    </row>
    <row r="44" spans="1:11" ht="18.75">
      <c r="A44" s="450">
        <v>12</v>
      </c>
      <c r="B44" s="450" t="s">
        <v>280</v>
      </c>
      <c r="C44" s="450" t="s">
        <v>281</v>
      </c>
      <c r="D44" s="448" t="s">
        <v>293</v>
      </c>
      <c r="E44" s="467" t="s">
        <v>31</v>
      </c>
      <c r="F44" s="450">
        <v>22</v>
      </c>
      <c r="G44" s="450">
        <v>33</v>
      </c>
      <c r="H44" s="450" t="s">
        <v>3</v>
      </c>
      <c r="I44" s="450" t="s">
        <v>3</v>
      </c>
      <c r="J44" s="450" t="s">
        <v>3</v>
      </c>
      <c r="K44" s="453">
        <f t="shared" si="3"/>
        <v>55</v>
      </c>
    </row>
    <row r="45" spans="1:11" ht="18.75">
      <c r="A45" s="450">
        <v>13</v>
      </c>
      <c r="B45" s="450" t="s">
        <v>280</v>
      </c>
      <c r="C45" s="450" t="s">
        <v>281</v>
      </c>
      <c r="D45" s="448" t="s">
        <v>294</v>
      </c>
      <c r="E45" s="467" t="s">
        <v>102</v>
      </c>
      <c r="F45" s="450">
        <v>24</v>
      </c>
      <c r="G45" s="450">
        <v>21</v>
      </c>
      <c r="H45" s="450" t="s">
        <v>3</v>
      </c>
      <c r="I45" s="450" t="s">
        <v>3</v>
      </c>
      <c r="J45" s="450" t="s">
        <v>3</v>
      </c>
      <c r="K45" s="453">
        <f t="shared" si="3"/>
        <v>45</v>
      </c>
    </row>
    <row r="46" spans="1:11" ht="18.75">
      <c r="A46" s="450">
        <v>14</v>
      </c>
      <c r="B46" s="450" t="s">
        <v>280</v>
      </c>
      <c r="C46" s="450" t="s">
        <v>281</v>
      </c>
      <c r="D46" s="448" t="s">
        <v>295</v>
      </c>
      <c r="E46" s="467" t="s">
        <v>53</v>
      </c>
      <c r="F46" s="450">
        <v>26</v>
      </c>
      <c r="G46" s="450">
        <v>23</v>
      </c>
      <c r="H46" s="450" t="s">
        <v>3</v>
      </c>
      <c r="I46" s="450" t="s">
        <v>3</v>
      </c>
      <c r="J46" s="450" t="s">
        <v>3</v>
      </c>
      <c r="K46" s="453">
        <f t="shared" si="3"/>
        <v>49</v>
      </c>
    </row>
    <row r="47" spans="1:11" ht="18.75">
      <c r="A47" s="450">
        <v>15</v>
      </c>
      <c r="B47" s="450" t="s">
        <v>250</v>
      </c>
      <c r="C47" s="450" t="s">
        <v>281</v>
      </c>
      <c r="D47" s="448" t="s">
        <v>282</v>
      </c>
      <c r="E47" s="467" t="s">
        <v>27</v>
      </c>
      <c r="F47" s="450" t="s">
        <v>3</v>
      </c>
      <c r="G47" s="450" t="s">
        <v>3</v>
      </c>
      <c r="H47" s="450">
        <v>39</v>
      </c>
      <c r="I47" s="450">
        <v>52</v>
      </c>
      <c r="J47" s="450">
        <v>61</v>
      </c>
      <c r="K47" s="453">
        <f t="shared" si="3"/>
        <v>152</v>
      </c>
    </row>
    <row r="48" spans="1:11" ht="18.75">
      <c r="A48" s="450">
        <v>16</v>
      </c>
      <c r="B48" s="450" t="s">
        <v>250</v>
      </c>
      <c r="C48" s="450" t="s">
        <v>281</v>
      </c>
      <c r="D48" s="448" t="s">
        <v>283</v>
      </c>
      <c r="E48" s="467" t="s">
        <v>24</v>
      </c>
      <c r="F48" s="450" t="s">
        <v>3</v>
      </c>
      <c r="G48" s="450" t="s">
        <v>3</v>
      </c>
      <c r="H48" s="450">
        <v>63</v>
      </c>
      <c r="I48" s="450">
        <v>56</v>
      </c>
      <c r="J48" s="450">
        <v>56</v>
      </c>
      <c r="K48" s="453">
        <f t="shared" si="3"/>
        <v>175</v>
      </c>
    </row>
    <row r="49" spans="1:11" ht="18.75">
      <c r="A49" s="450">
        <v>17</v>
      </c>
      <c r="B49" s="450" t="s">
        <v>250</v>
      </c>
      <c r="C49" s="450" t="s">
        <v>281</v>
      </c>
      <c r="D49" s="448" t="s">
        <v>286</v>
      </c>
      <c r="E49" s="467" t="s">
        <v>28</v>
      </c>
      <c r="F49" s="450" t="s">
        <v>3</v>
      </c>
      <c r="G49" s="450" t="s">
        <v>3</v>
      </c>
      <c r="H49" s="450">
        <v>27</v>
      </c>
      <c r="I49" s="450">
        <v>37</v>
      </c>
      <c r="J49" s="450">
        <v>32</v>
      </c>
      <c r="K49" s="453">
        <f t="shared" si="3"/>
        <v>96</v>
      </c>
    </row>
    <row r="50" spans="1:11" ht="18.75">
      <c r="A50" s="450">
        <v>18</v>
      </c>
      <c r="B50" s="450" t="s">
        <v>250</v>
      </c>
      <c r="C50" s="450" t="s">
        <v>281</v>
      </c>
      <c r="D50" s="448" t="s">
        <v>287</v>
      </c>
      <c r="E50" s="467" t="s">
        <v>30</v>
      </c>
      <c r="F50" s="450" t="s">
        <v>3</v>
      </c>
      <c r="G50" s="450" t="s">
        <v>3</v>
      </c>
      <c r="H50" s="450">
        <v>30</v>
      </c>
      <c r="I50" s="450">
        <v>30</v>
      </c>
      <c r="J50" s="450">
        <v>29</v>
      </c>
      <c r="K50" s="453">
        <f t="shared" si="3"/>
        <v>89</v>
      </c>
    </row>
    <row r="51" spans="1:11" ht="18.75">
      <c r="A51" s="450">
        <v>19</v>
      </c>
      <c r="B51" s="450" t="s">
        <v>250</v>
      </c>
      <c r="C51" s="450" t="s">
        <v>281</v>
      </c>
      <c r="D51" s="448" t="s">
        <v>288</v>
      </c>
      <c r="E51" s="467" t="s">
        <v>35</v>
      </c>
      <c r="F51" s="450" t="s">
        <v>3</v>
      </c>
      <c r="G51" s="450" t="s">
        <v>3</v>
      </c>
      <c r="H51" s="450">
        <v>45</v>
      </c>
      <c r="I51" s="450">
        <v>53</v>
      </c>
      <c r="J51" s="450">
        <v>33</v>
      </c>
      <c r="K51" s="453">
        <f t="shared" si="3"/>
        <v>131</v>
      </c>
    </row>
    <row r="52" spans="1:11" ht="18.75">
      <c r="A52" s="450">
        <v>20</v>
      </c>
      <c r="B52" s="450" t="s">
        <v>250</v>
      </c>
      <c r="C52" s="450" t="s">
        <v>281</v>
      </c>
      <c r="D52" s="448" t="s">
        <v>289</v>
      </c>
      <c r="E52" s="467" t="s">
        <v>99</v>
      </c>
      <c r="F52" s="450" t="s">
        <v>3</v>
      </c>
      <c r="G52" s="450" t="s">
        <v>3</v>
      </c>
      <c r="H52" s="450">
        <v>24</v>
      </c>
      <c r="I52" s="450">
        <v>22</v>
      </c>
      <c r="J52" s="450">
        <v>29</v>
      </c>
      <c r="K52" s="453">
        <f t="shared" si="3"/>
        <v>75</v>
      </c>
    </row>
    <row r="53" spans="1:11" ht="18.75">
      <c r="A53" s="450">
        <v>21</v>
      </c>
      <c r="B53" s="450" t="s">
        <v>250</v>
      </c>
      <c r="C53" s="450" t="s">
        <v>281</v>
      </c>
      <c r="D53" s="448" t="s">
        <v>290</v>
      </c>
      <c r="E53" s="467" t="s">
        <v>34</v>
      </c>
      <c r="F53" s="450" t="s">
        <v>3</v>
      </c>
      <c r="G53" s="450" t="s">
        <v>3</v>
      </c>
      <c r="H53" s="450">
        <v>31</v>
      </c>
      <c r="I53" s="450">
        <v>33</v>
      </c>
      <c r="J53" s="450">
        <v>30</v>
      </c>
      <c r="K53" s="453">
        <f t="shared" si="3"/>
        <v>94</v>
      </c>
    </row>
    <row r="54" spans="1:11" ht="18.75">
      <c r="A54" s="450">
        <v>22</v>
      </c>
      <c r="B54" s="450" t="s">
        <v>250</v>
      </c>
      <c r="C54" s="450" t="s">
        <v>281</v>
      </c>
      <c r="D54" s="448" t="s">
        <v>292</v>
      </c>
      <c r="E54" s="467" t="s">
        <v>22</v>
      </c>
      <c r="F54" s="450" t="s">
        <v>3</v>
      </c>
      <c r="G54" s="450" t="s">
        <v>3</v>
      </c>
      <c r="H54" s="450">
        <v>4</v>
      </c>
      <c r="I54" s="450" t="s">
        <v>3</v>
      </c>
      <c r="J54" s="450" t="s">
        <v>3</v>
      </c>
      <c r="K54" s="453">
        <f t="shared" si="3"/>
        <v>4</v>
      </c>
    </row>
    <row r="55" spans="1:11" ht="18.75">
      <c r="A55" s="450">
        <v>23</v>
      </c>
      <c r="B55" s="450" t="s">
        <v>250</v>
      </c>
      <c r="C55" s="450" t="s">
        <v>281</v>
      </c>
      <c r="D55" s="448" t="s">
        <v>293</v>
      </c>
      <c r="E55" s="467" t="s">
        <v>31</v>
      </c>
      <c r="F55" s="450" t="s">
        <v>3</v>
      </c>
      <c r="G55" s="450" t="s">
        <v>3</v>
      </c>
      <c r="H55" s="450">
        <v>30</v>
      </c>
      <c r="I55" s="450">
        <v>28</v>
      </c>
      <c r="J55" s="450">
        <v>29</v>
      </c>
      <c r="K55" s="453">
        <f t="shared" si="3"/>
        <v>87</v>
      </c>
    </row>
    <row r="56" spans="1:11" ht="18.75">
      <c r="A56" s="450">
        <v>24</v>
      </c>
      <c r="B56" s="450" t="s">
        <v>250</v>
      </c>
      <c r="C56" s="450" t="s">
        <v>281</v>
      </c>
      <c r="D56" s="448" t="s">
        <v>294</v>
      </c>
      <c r="E56" s="467" t="s">
        <v>102</v>
      </c>
      <c r="F56" s="450" t="s">
        <v>3</v>
      </c>
      <c r="G56" s="450" t="s">
        <v>3</v>
      </c>
      <c r="H56" s="450">
        <v>11</v>
      </c>
      <c r="I56" s="450">
        <v>10</v>
      </c>
      <c r="J56" s="450">
        <v>14</v>
      </c>
      <c r="K56" s="453">
        <f t="shared" si="3"/>
        <v>35</v>
      </c>
    </row>
    <row r="57" spans="1:11" ht="18.75">
      <c r="A57" s="450">
        <v>25</v>
      </c>
      <c r="B57" s="450" t="s">
        <v>250</v>
      </c>
      <c r="C57" s="450" t="s">
        <v>281</v>
      </c>
      <c r="D57" s="448" t="s">
        <v>295</v>
      </c>
      <c r="E57" s="467" t="s">
        <v>53</v>
      </c>
      <c r="F57" s="450" t="s">
        <v>3</v>
      </c>
      <c r="G57" s="450" t="s">
        <v>3</v>
      </c>
      <c r="H57" s="450" t="s">
        <v>3</v>
      </c>
      <c r="I57" s="450">
        <v>10</v>
      </c>
      <c r="J57" s="450">
        <v>16</v>
      </c>
      <c r="K57" s="453">
        <f t="shared" si="3"/>
        <v>26</v>
      </c>
    </row>
    <row r="58" spans="1:11" ht="18.75">
      <c r="A58" s="450">
        <v>26</v>
      </c>
      <c r="B58" s="450" t="s">
        <v>250</v>
      </c>
      <c r="C58" s="450" t="s">
        <v>281</v>
      </c>
      <c r="D58" s="448">
        <v>25701</v>
      </c>
      <c r="E58" s="467" t="s">
        <v>80</v>
      </c>
      <c r="F58" s="450" t="s">
        <v>3</v>
      </c>
      <c r="G58" s="450" t="s">
        <v>3</v>
      </c>
      <c r="H58" s="450">
        <v>9</v>
      </c>
      <c r="I58" s="450">
        <v>16</v>
      </c>
      <c r="J58" s="450">
        <v>23</v>
      </c>
      <c r="K58" s="453">
        <f t="shared" si="3"/>
        <v>48</v>
      </c>
    </row>
    <row r="59" spans="1:11" ht="18.75">
      <c r="A59" s="450">
        <v>27</v>
      </c>
      <c r="B59" s="450" t="s">
        <v>250</v>
      </c>
      <c r="C59" s="450" t="s">
        <v>281</v>
      </c>
      <c r="D59" s="448">
        <v>25801</v>
      </c>
      <c r="E59" s="467" t="s">
        <v>296</v>
      </c>
      <c r="F59" s="450" t="s">
        <v>3</v>
      </c>
      <c r="G59" s="450" t="s">
        <v>3</v>
      </c>
      <c r="H59" s="450">
        <v>13</v>
      </c>
      <c r="I59" s="450">
        <v>23</v>
      </c>
      <c r="J59" s="450">
        <v>24</v>
      </c>
      <c r="K59" s="453">
        <f t="shared" si="3"/>
        <v>60</v>
      </c>
    </row>
    <row r="60" spans="1:11" ht="18.75">
      <c r="A60" s="450">
        <v>28</v>
      </c>
      <c r="B60" s="450" t="s">
        <v>250</v>
      </c>
      <c r="C60" s="450" t="s">
        <v>297</v>
      </c>
      <c r="D60" s="448" t="s">
        <v>298</v>
      </c>
      <c r="E60" s="467" t="s">
        <v>98</v>
      </c>
      <c r="F60" s="450" t="s">
        <v>3</v>
      </c>
      <c r="G60" s="450" t="s">
        <v>3</v>
      </c>
      <c r="H60" s="450" t="s">
        <v>3</v>
      </c>
      <c r="I60" s="450" t="s">
        <v>3</v>
      </c>
      <c r="J60" s="450" t="s">
        <v>3</v>
      </c>
      <c r="K60" s="453">
        <f t="shared" si="3"/>
        <v>0</v>
      </c>
    </row>
    <row r="61" spans="1:11" ht="18.75">
      <c r="A61" s="468">
        <v>29</v>
      </c>
      <c r="B61" s="468" t="s">
        <v>250</v>
      </c>
      <c r="C61" s="468" t="s">
        <v>297</v>
      </c>
      <c r="D61" s="469" t="s">
        <v>299</v>
      </c>
      <c r="E61" s="470" t="s">
        <v>300</v>
      </c>
      <c r="F61" s="459" t="s">
        <v>3</v>
      </c>
      <c r="G61" s="459">
        <v>36</v>
      </c>
      <c r="H61" s="459">
        <v>33</v>
      </c>
      <c r="I61" s="459">
        <v>35</v>
      </c>
      <c r="J61" s="450">
        <v>45</v>
      </c>
      <c r="K61" s="453">
        <f t="shared" si="3"/>
        <v>149</v>
      </c>
    </row>
    <row r="62" spans="1:11" ht="18.75">
      <c r="A62" s="438" t="s">
        <v>301</v>
      </c>
      <c r="B62" s="438"/>
      <c r="C62" s="438"/>
      <c r="D62" s="438"/>
      <c r="E62" s="438"/>
      <c r="F62" s="439">
        <f>SUM(F33:F61)</f>
        <v>397</v>
      </c>
      <c r="G62" s="439">
        <f t="shared" ref="G62:K62" si="4">SUM(G33:G61)</f>
        <v>456</v>
      </c>
      <c r="H62" s="439">
        <f t="shared" si="4"/>
        <v>359</v>
      </c>
      <c r="I62" s="439">
        <f t="shared" si="4"/>
        <v>405</v>
      </c>
      <c r="J62" s="439">
        <f t="shared" si="4"/>
        <v>421</v>
      </c>
      <c r="K62" s="439">
        <f t="shared" si="4"/>
        <v>2038</v>
      </c>
    </row>
    <row r="64" spans="1:11" ht="18.75">
      <c r="A64" s="437" t="s">
        <v>9</v>
      </c>
      <c r="B64" s="437"/>
      <c r="C64" s="437"/>
      <c r="D64" s="437"/>
      <c r="E64" s="437"/>
      <c r="F64" s="437"/>
      <c r="G64" s="437"/>
      <c r="H64" s="437"/>
      <c r="I64" s="437"/>
      <c r="J64" s="437"/>
      <c r="K64" s="437"/>
    </row>
    <row r="65" spans="1:11" ht="18.75">
      <c r="A65" s="437" t="s">
        <v>246</v>
      </c>
      <c r="B65" s="437"/>
      <c r="C65" s="437"/>
      <c r="D65" s="437"/>
      <c r="E65" s="437"/>
      <c r="F65" s="437"/>
      <c r="G65" s="437"/>
      <c r="H65" s="437"/>
      <c r="I65" s="437"/>
      <c r="J65" s="437"/>
      <c r="K65" s="437"/>
    </row>
    <row r="66" spans="1:11" ht="18.75">
      <c r="A66" s="438" t="s">
        <v>62</v>
      </c>
      <c r="B66" s="438" t="s">
        <v>247</v>
      </c>
      <c r="C66" s="438" t="s">
        <v>248</v>
      </c>
      <c r="D66" s="438" t="s">
        <v>166</v>
      </c>
      <c r="E66" s="438"/>
      <c r="F66" s="438" t="s">
        <v>249</v>
      </c>
      <c r="G66" s="438"/>
      <c r="H66" s="438"/>
      <c r="I66" s="438"/>
      <c r="J66" s="438"/>
      <c r="K66" s="438" t="s">
        <v>208</v>
      </c>
    </row>
    <row r="67" spans="1:11" ht="18.75">
      <c r="A67" s="438"/>
      <c r="B67" s="438"/>
      <c r="C67" s="438"/>
      <c r="D67" s="438"/>
      <c r="E67" s="438"/>
      <c r="F67" s="439" t="s">
        <v>209</v>
      </c>
      <c r="G67" s="439" t="s">
        <v>210</v>
      </c>
      <c r="H67" s="439" t="s">
        <v>211</v>
      </c>
      <c r="I67" s="439" t="s">
        <v>212</v>
      </c>
      <c r="J67" s="439" t="s">
        <v>213</v>
      </c>
      <c r="K67" s="438"/>
    </row>
    <row r="68" spans="1:11" ht="18.75">
      <c r="A68" s="440">
        <v>1</v>
      </c>
      <c r="B68" s="440" t="s">
        <v>250</v>
      </c>
      <c r="C68" s="443" t="s">
        <v>297</v>
      </c>
      <c r="D68" s="471" t="s">
        <v>302</v>
      </c>
      <c r="E68" s="466" t="s">
        <v>106</v>
      </c>
      <c r="F68" s="443" t="s">
        <v>3</v>
      </c>
      <c r="G68" s="440">
        <v>39</v>
      </c>
      <c r="H68" s="443">
        <v>22</v>
      </c>
      <c r="I68" s="444">
        <v>19</v>
      </c>
      <c r="J68" s="444">
        <v>44</v>
      </c>
      <c r="K68" s="446">
        <f>SUM(F68:J68)</f>
        <v>124</v>
      </c>
    </row>
    <row r="69" spans="1:11" ht="18.75">
      <c r="A69" s="447">
        <v>2</v>
      </c>
      <c r="B69" s="447" t="s">
        <v>250</v>
      </c>
      <c r="C69" s="450" t="s">
        <v>303</v>
      </c>
      <c r="D69" s="472" t="s">
        <v>304</v>
      </c>
      <c r="E69" s="467" t="s">
        <v>107</v>
      </c>
      <c r="F69" s="450" t="s">
        <v>3</v>
      </c>
      <c r="G69" s="447">
        <v>5</v>
      </c>
      <c r="H69" s="450">
        <v>5</v>
      </c>
      <c r="I69" s="451" t="s">
        <v>3</v>
      </c>
      <c r="J69" s="451" t="s">
        <v>3</v>
      </c>
      <c r="K69" s="453">
        <f>SUM(F69:J69)</f>
        <v>10</v>
      </c>
    </row>
    <row r="70" spans="1:11" ht="18.75">
      <c r="A70" s="447">
        <v>3</v>
      </c>
      <c r="B70" s="447" t="s">
        <v>250</v>
      </c>
      <c r="C70" s="450" t="s">
        <v>297</v>
      </c>
      <c r="D70" s="472" t="s">
        <v>305</v>
      </c>
      <c r="E70" s="467" t="s">
        <v>306</v>
      </c>
      <c r="F70" s="450" t="s">
        <v>3</v>
      </c>
      <c r="G70" s="447" t="s">
        <v>3</v>
      </c>
      <c r="H70" s="450" t="s">
        <v>3</v>
      </c>
      <c r="I70" s="451" t="s">
        <v>3</v>
      </c>
      <c r="J70" s="451" t="s">
        <v>3</v>
      </c>
      <c r="K70" s="453">
        <f t="shared" ref="K70:K87" si="5">SUM(F70:J70)</f>
        <v>0</v>
      </c>
    </row>
    <row r="71" spans="1:11" ht="18.75">
      <c r="A71" s="447">
        <v>4</v>
      </c>
      <c r="B71" s="447" t="s">
        <v>250</v>
      </c>
      <c r="C71" s="450" t="s">
        <v>297</v>
      </c>
      <c r="D71" s="472" t="s">
        <v>307</v>
      </c>
      <c r="E71" s="467" t="s">
        <v>308</v>
      </c>
      <c r="F71" s="450" t="s">
        <v>3</v>
      </c>
      <c r="G71" s="447">
        <v>25</v>
      </c>
      <c r="H71" s="450">
        <v>12</v>
      </c>
      <c r="I71" s="451">
        <v>18</v>
      </c>
      <c r="J71" s="451" t="s">
        <v>3</v>
      </c>
      <c r="K71" s="453">
        <f t="shared" si="5"/>
        <v>55</v>
      </c>
    </row>
    <row r="72" spans="1:11" ht="18.75">
      <c r="A72" s="447">
        <v>5</v>
      </c>
      <c r="B72" s="447" t="s">
        <v>250</v>
      </c>
      <c r="C72" s="450" t="s">
        <v>309</v>
      </c>
      <c r="D72" s="472" t="s">
        <v>310</v>
      </c>
      <c r="E72" s="467" t="s">
        <v>39</v>
      </c>
      <c r="F72" s="450" t="s">
        <v>3</v>
      </c>
      <c r="G72" s="447">
        <v>54</v>
      </c>
      <c r="H72" s="450">
        <v>34</v>
      </c>
      <c r="I72" s="451">
        <v>44</v>
      </c>
      <c r="J72" s="451">
        <v>67</v>
      </c>
      <c r="K72" s="453">
        <f t="shared" si="5"/>
        <v>199</v>
      </c>
    </row>
    <row r="73" spans="1:11" ht="18.75">
      <c r="A73" s="447">
        <v>6</v>
      </c>
      <c r="B73" s="447" t="s">
        <v>250</v>
      </c>
      <c r="C73" s="450" t="s">
        <v>297</v>
      </c>
      <c r="D73" s="472" t="s">
        <v>311</v>
      </c>
      <c r="E73" s="467" t="s">
        <v>30</v>
      </c>
      <c r="F73" s="450" t="s">
        <v>3</v>
      </c>
      <c r="G73" s="447">
        <v>63</v>
      </c>
      <c r="H73" s="450">
        <v>41</v>
      </c>
      <c r="I73" s="451">
        <v>28</v>
      </c>
      <c r="J73" s="451">
        <v>32</v>
      </c>
      <c r="K73" s="453">
        <f t="shared" si="5"/>
        <v>164</v>
      </c>
    </row>
    <row r="74" spans="1:11" ht="18.75">
      <c r="A74" s="447">
        <v>7</v>
      </c>
      <c r="B74" s="447" t="s">
        <v>250</v>
      </c>
      <c r="C74" s="450" t="s">
        <v>297</v>
      </c>
      <c r="D74" s="472" t="s">
        <v>312</v>
      </c>
      <c r="E74" s="467" t="s">
        <v>35</v>
      </c>
      <c r="F74" s="450" t="s">
        <v>3</v>
      </c>
      <c r="G74" s="447">
        <v>38</v>
      </c>
      <c r="H74" s="450">
        <v>47</v>
      </c>
      <c r="I74" s="451">
        <v>52</v>
      </c>
      <c r="J74" s="451">
        <v>80</v>
      </c>
      <c r="K74" s="453">
        <f t="shared" si="5"/>
        <v>217</v>
      </c>
    </row>
    <row r="75" spans="1:11" ht="18.75">
      <c r="A75" s="447">
        <v>8</v>
      </c>
      <c r="B75" s="447" t="s">
        <v>250</v>
      </c>
      <c r="C75" s="450" t="s">
        <v>297</v>
      </c>
      <c r="D75" s="472" t="s">
        <v>313</v>
      </c>
      <c r="E75" s="467" t="s">
        <v>108</v>
      </c>
      <c r="F75" s="450" t="s">
        <v>3</v>
      </c>
      <c r="G75" s="447">
        <v>67</v>
      </c>
      <c r="H75" s="450">
        <v>45</v>
      </c>
      <c r="I75" s="451">
        <v>37</v>
      </c>
      <c r="J75" s="451">
        <v>57</v>
      </c>
      <c r="K75" s="453">
        <f t="shared" si="5"/>
        <v>206</v>
      </c>
    </row>
    <row r="76" spans="1:11" ht="18.75">
      <c r="A76" s="447">
        <v>9</v>
      </c>
      <c r="B76" s="447" t="s">
        <v>250</v>
      </c>
      <c r="C76" s="450" t="s">
        <v>314</v>
      </c>
      <c r="D76" s="472" t="s">
        <v>315</v>
      </c>
      <c r="E76" s="467" t="s">
        <v>36</v>
      </c>
      <c r="F76" s="450" t="s">
        <v>3</v>
      </c>
      <c r="G76" s="447">
        <v>90</v>
      </c>
      <c r="H76" s="450">
        <v>79</v>
      </c>
      <c r="I76" s="451">
        <v>58</v>
      </c>
      <c r="J76" s="451">
        <v>83</v>
      </c>
      <c r="K76" s="453">
        <f t="shared" si="5"/>
        <v>310</v>
      </c>
    </row>
    <row r="77" spans="1:11" ht="18.75">
      <c r="A77" s="447">
        <v>10</v>
      </c>
      <c r="B77" s="447" t="s">
        <v>250</v>
      </c>
      <c r="C77" s="450" t="s">
        <v>251</v>
      </c>
      <c r="D77" s="472" t="s">
        <v>316</v>
      </c>
      <c r="E77" s="467" t="s">
        <v>317</v>
      </c>
      <c r="F77" s="450" t="s">
        <v>3</v>
      </c>
      <c r="G77" s="447" t="s">
        <v>3</v>
      </c>
      <c r="H77" s="450" t="s">
        <v>3</v>
      </c>
      <c r="I77" s="451" t="s">
        <v>3</v>
      </c>
      <c r="J77" s="451" t="s">
        <v>3</v>
      </c>
      <c r="K77" s="453">
        <f t="shared" si="5"/>
        <v>0</v>
      </c>
    </row>
    <row r="78" spans="1:11" ht="18.75">
      <c r="A78" s="447">
        <v>11</v>
      </c>
      <c r="B78" s="447" t="s">
        <v>250</v>
      </c>
      <c r="C78" s="450" t="s">
        <v>297</v>
      </c>
      <c r="D78" s="472" t="s">
        <v>318</v>
      </c>
      <c r="E78" s="467" t="s">
        <v>319</v>
      </c>
      <c r="F78" s="450" t="s">
        <v>3</v>
      </c>
      <c r="G78" s="447" t="s">
        <v>3</v>
      </c>
      <c r="H78" s="450" t="s">
        <v>3</v>
      </c>
      <c r="I78" s="451" t="s">
        <v>3</v>
      </c>
      <c r="J78" s="451" t="s">
        <v>3</v>
      </c>
      <c r="K78" s="453">
        <f t="shared" si="5"/>
        <v>0</v>
      </c>
    </row>
    <row r="79" spans="1:11" ht="18.75">
      <c r="A79" s="447">
        <v>12</v>
      </c>
      <c r="B79" s="447" t="s">
        <v>250</v>
      </c>
      <c r="C79" s="450" t="s">
        <v>320</v>
      </c>
      <c r="D79" s="472" t="s">
        <v>321</v>
      </c>
      <c r="E79" s="467" t="s">
        <v>104</v>
      </c>
      <c r="F79" s="450" t="s">
        <v>3</v>
      </c>
      <c r="G79" s="447" t="s">
        <v>3</v>
      </c>
      <c r="H79" s="450" t="s">
        <v>3</v>
      </c>
      <c r="I79" s="451" t="s">
        <v>3</v>
      </c>
      <c r="J79" s="451" t="s">
        <v>3</v>
      </c>
      <c r="K79" s="453">
        <f t="shared" si="5"/>
        <v>0</v>
      </c>
    </row>
    <row r="80" spans="1:11" ht="18.75">
      <c r="A80" s="447">
        <v>13</v>
      </c>
      <c r="B80" s="447" t="s">
        <v>250</v>
      </c>
      <c r="C80" s="450" t="s">
        <v>322</v>
      </c>
      <c r="D80" s="472" t="s">
        <v>323</v>
      </c>
      <c r="E80" s="467" t="s">
        <v>101</v>
      </c>
      <c r="F80" s="450" t="s">
        <v>3</v>
      </c>
      <c r="G80" s="473">
        <v>81</v>
      </c>
      <c r="H80" s="450">
        <v>66</v>
      </c>
      <c r="I80" s="451">
        <v>64</v>
      </c>
      <c r="J80" s="451">
        <v>102</v>
      </c>
      <c r="K80" s="453">
        <f t="shared" si="5"/>
        <v>313</v>
      </c>
    </row>
    <row r="81" spans="1:11" ht="18.75">
      <c r="A81" s="447">
        <v>14</v>
      </c>
      <c r="B81" s="447" t="s">
        <v>250</v>
      </c>
      <c r="C81" s="450" t="s">
        <v>297</v>
      </c>
      <c r="D81" s="472" t="s">
        <v>324</v>
      </c>
      <c r="E81" s="467" t="s">
        <v>159</v>
      </c>
      <c r="F81" s="450" t="s">
        <v>3</v>
      </c>
      <c r="G81" s="447">
        <v>52</v>
      </c>
      <c r="H81" s="450">
        <v>40</v>
      </c>
      <c r="I81" s="451">
        <v>42</v>
      </c>
      <c r="J81" s="451">
        <v>65</v>
      </c>
      <c r="K81" s="453">
        <f t="shared" si="5"/>
        <v>199</v>
      </c>
    </row>
    <row r="82" spans="1:11" ht="18.75">
      <c r="A82" s="447">
        <v>15</v>
      </c>
      <c r="B82" s="447" t="s">
        <v>250</v>
      </c>
      <c r="C82" s="450" t="s">
        <v>297</v>
      </c>
      <c r="D82" s="472" t="s">
        <v>325</v>
      </c>
      <c r="E82" s="467" t="s">
        <v>38</v>
      </c>
      <c r="F82" s="450" t="s">
        <v>3</v>
      </c>
      <c r="G82" s="447">
        <v>6</v>
      </c>
      <c r="H82" s="450">
        <v>7</v>
      </c>
      <c r="I82" s="451" t="s">
        <v>3</v>
      </c>
      <c r="J82" s="451" t="s">
        <v>3</v>
      </c>
      <c r="K82" s="453">
        <f t="shared" si="5"/>
        <v>13</v>
      </c>
    </row>
    <row r="83" spans="1:11" ht="18.75">
      <c r="A83" s="447">
        <v>16</v>
      </c>
      <c r="B83" s="447" t="s">
        <v>250</v>
      </c>
      <c r="C83" s="450" t="s">
        <v>251</v>
      </c>
      <c r="D83" s="472">
        <v>33802</v>
      </c>
      <c r="E83" s="467" t="s">
        <v>326</v>
      </c>
      <c r="F83" s="450" t="s">
        <v>3</v>
      </c>
      <c r="G83" s="447">
        <v>31</v>
      </c>
      <c r="H83" s="450">
        <v>19</v>
      </c>
      <c r="I83" s="451">
        <v>12</v>
      </c>
      <c r="J83" s="451">
        <v>17</v>
      </c>
      <c r="K83" s="453">
        <f t="shared" si="5"/>
        <v>79</v>
      </c>
    </row>
    <row r="84" spans="1:11" ht="18.75">
      <c r="A84" s="447">
        <v>17</v>
      </c>
      <c r="B84" s="447" t="s">
        <v>250</v>
      </c>
      <c r="C84" s="450" t="s">
        <v>320</v>
      </c>
      <c r="D84" s="472">
        <v>33910</v>
      </c>
      <c r="E84" s="467" t="s">
        <v>327</v>
      </c>
      <c r="F84" s="450" t="s">
        <v>3</v>
      </c>
      <c r="G84" s="447">
        <v>31</v>
      </c>
      <c r="H84" s="450">
        <v>16</v>
      </c>
      <c r="I84" s="451">
        <v>20</v>
      </c>
      <c r="J84" s="451">
        <v>28</v>
      </c>
      <c r="K84" s="453">
        <f t="shared" si="5"/>
        <v>95</v>
      </c>
    </row>
    <row r="85" spans="1:11" ht="18.75">
      <c r="A85" s="447">
        <v>18</v>
      </c>
      <c r="B85" s="447" t="s">
        <v>250</v>
      </c>
      <c r="C85" s="450" t="s">
        <v>297</v>
      </c>
      <c r="D85" s="472">
        <v>34003</v>
      </c>
      <c r="E85" s="467" t="s">
        <v>109</v>
      </c>
      <c r="F85" s="450" t="s">
        <v>3</v>
      </c>
      <c r="G85" s="447">
        <v>19</v>
      </c>
      <c r="H85" s="450">
        <v>24</v>
      </c>
      <c r="I85" s="451">
        <v>37</v>
      </c>
      <c r="J85" s="451">
        <v>35</v>
      </c>
      <c r="K85" s="453">
        <f t="shared" si="5"/>
        <v>115</v>
      </c>
    </row>
    <row r="86" spans="1:11" ht="18.75">
      <c r="A86" s="447">
        <v>19</v>
      </c>
      <c r="B86" s="447" t="s">
        <v>250</v>
      </c>
      <c r="C86" s="450" t="s">
        <v>328</v>
      </c>
      <c r="D86" s="472">
        <v>34121</v>
      </c>
      <c r="E86" s="467" t="s">
        <v>44</v>
      </c>
      <c r="F86" s="450" t="s">
        <v>3</v>
      </c>
      <c r="G86" s="447">
        <v>43</v>
      </c>
      <c r="H86" s="450">
        <v>21</v>
      </c>
      <c r="I86" s="451">
        <v>34</v>
      </c>
      <c r="J86" s="451">
        <v>35</v>
      </c>
      <c r="K86" s="453">
        <f t="shared" si="5"/>
        <v>133</v>
      </c>
    </row>
    <row r="87" spans="1:11" ht="18.75">
      <c r="A87" s="455">
        <v>20</v>
      </c>
      <c r="B87" s="474" t="s">
        <v>250</v>
      </c>
      <c r="C87" s="462" t="s">
        <v>297</v>
      </c>
      <c r="D87" s="475">
        <v>34310</v>
      </c>
      <c r="E87" s="467" t="s">
        <v>308</v>
      </c>
      <c r="F87" s="462" t="s">
        <v>3</v>
      </c>
      <c r="G87" s="462" t="s">
        <v>3</v>
      </c>
      <c r="H87" s="462" t="s">
        <v>3</v>
      </c>
      <c r="I87" s="462" t="s">
        <v>3</v>
      </c>
      <c r="J87" s="458">
        <v>22</v>
      </c>
      <c r="K87" s="476">
        <f t="shared" si="5"/>
        <v>22</v>
      </c>
    </row>
    <row r="88" spans="1:11" ht="18.75">
      <c r="A88" s="438" t="s">
        <v>52</v>
      </c>
      <c r="B88" s="438"/>
      <c r="C88" s="438"/>
      <c r="D88" s="438"/>
      <c r="E88" s="438"/>
      <c r="F88" s="439">
        <f>SUM(F68:F87)</f>
        <v>0</v>
      </c>
      <c r="G88" s="439">
        <f t="shared" ref="G88:K88" si="6">SUM(G68:G87)</f>
        <v>644</v>
      </c>
      <c r="H88" s="439">
        <f t="shared" si="6"/>
        <v>478</v>
      </c>
      <c r="I88" s="439">
        <f t="shared" si="6"/>
        <v>465</v>
      </c>
      <c r="J88" s="439">
        <f t="shared" si="6"/>
        <v>667</v>
      </c>
      <c r="K88" s="439">
        <f t="shared" si="6"/>
        <v>2254</v>
      </c>
    </row>
    <row r="89" spans="1:11" ht="17.25">
      <c r="A89" s="477"/>
      <c r="B89" s="477"/>
      <c r="C89" s="477"/>
      <c r="D89" s="477"/>
      <c r="E89" s="477"/>
      <c r="F89" s="477"/>
      <c r="G89" s="477"/>
      <c r="H89" s="477"/>
      <c r="I89" s="477"/>
      <c r="J89" s="477"/>
      <c r="K89" s="477"/>
    </row>
    <row r="90" spans="1:11" ht="18.75">
      <c r="A90" s="440">
        <v>1</v>
      </c>
      <c r="B90" s="440" t="s">
        <v>250</v>
      </c>
      <c r="C90" s="440" t="s">
        <v>329</v>
      </c>
      <c r="D90" s="441">
        <v>41817</v>
      </c>
      <c r="E90" s="466" t="s">
        <v>330</v>
      </c>
      <c r="F90" s="444" t="s">
        <v>3</v>
      </c>
      <c r="G90" s="445" t="s">
        <v>3</v>
      </c>
      <c r="H90" s="440" t="s">
        <v>3</v>
      </c>
      <c r="I90" s="440" t="s">
        <v>3</v>
      </c>
      <c r="J90" s="443">
        <v>164</v>
      </c>
      <c r="K90" s="446">
        <f>SUM(F90:J90)</f>
        <v>164</v>
      </c>
    </row>
    <row r="91" spans="1:11" ht="18.75">
      <c r="A91" s="447">
        <v>2</v>
      </c>
      <c r="B91" s="447" t="s">
        <v>250</v>
      </c>
      <c r="C91" s="447" t="s">
        <v>329</v>
      </c>
      <c r="D91" s="448" t="s">
        <v>331</v>
      </c>
      <c r="E91" s="467" t="s">
        <v>332</v>
      </c>
      <c r="F91" s="451" t="s">
        <v>3</v>
      </c>
      <c r="G91" s="452">
        <v>33</v>
      </c>
      <c r="H91" s="447">
        <v>40</v>
      </c>
      <c r="I91" s="450">
        <v>43</v>
      </c>
      <c r="J91" s="450" t="s">
        <v>3</v>
      </c>
      <c r="K91" s="453">
        <f>SUM(F91:J91)</f>
        <v>116</v>
      </c>
    </row>
    <row r="92" spans="1:11" ht="18.75">
      <c r="A92" s="447">
        <v>3</v>
      </c>
      <c r="B92" s="447" t="s">
        <v>250</v>
      </c>
      <c r="C92" s="447" t="s">
        <v>329</v>
      </c>
      <c r="D92" s="448" t="s">
        <v>333</v>
      </c>
      <c r="E92" s="467" t="s">
        <v>334</v>
      </c>
      <c r="F92" s="451" t="s">
        <v>3</v>
      </c>
      <c r="G92" s="452">
        <v>25</v>
      </c>
      <c r="H92" s="447">
        <v>18</v>
      </c>
      <c r="I92" s="450">
        <v>40</v>
      </c>
      <c r="J92" s="450" t="s">
        <v>3</v>
      </c>
      <c r="K92" s="453">
        <f t="shared" ref="K92:K105" si="7">SUM(F92:J92)</f>
        <v>83</v>
      </c>
    </row>
    <row r="93" spans="1:11" ht="18.75">
      <c r="A93" s="447">
        <v>4</v>
      </c>
      <c r="B93" s="447" t="s">
        <v>250</v>
      </c>
      <c r="C93" s="447" t="s">
        <v>329</v>
      </c>
      <c r="D93" s="448" t="s">
        <v>335</v>
      </c>
      <c r="E93" s="467" t="s">
        <v>336</v>
      </c>
      <c r="F93" s="451" t="s">
        <v>3</v>
      </c>
      <c r="G93" s="452" t="s">
        <v>3</v>
      </c>
      <c r="H93" s="447" t="s">
        <v>3</v>
      </c>
      <c r="I93" s="450" t="s">
        <v>3</v>
      </c>
      <c r="J93" s="450" t="s">
        <v>3</v>
      </c>
      <c r="K93" s="453">
        <f t="shared" si="7"/>
        <v>0</v>
      </c>
    </row>
    <row r="94" spans="1:11" ht="18.75">
      <c r="A94" s="447">
        <v>5</v>
      </c>
      <c r="B94" s="447" t="s">
        <v>250</v>
      </c>
      <c r="C94" s="447" t="s">
        <v>329</v>
      </c>
      <c r="D94" s="448" t="s">
        <v>337</v>
      </c>
      <c r="E94" s="467" t="s">
        <v>338</v>
      </c>
      <c r="F94" s="451" t="s">
        <v>3</v>
      </c>
      <c r="G94" s="452">
        <v>35</v>
      </c>
      <c r="H94" s="447">
        <v>41</v>
      </c>
      <c r="I94" s="450">
        <v>41</v>
      </c>
      <c r="J94" s="450" t="s">
        <v>3</v>
      </c>
      <c r="K94" s="453">
        <f t="shared" si="7"/>
        <v>117</v>
      </c>
    </row>
    <row r="95" spans="1:11" ht="18.75">
      <c r="A95" s="447">
        <v>6</v>
      </c>
      <c r="B95" s="447" t="s">
        <v>250</v>
      </c>
      <c r="C95" s="447" t="s">
        <v>297</v>
      </c>
      <c r="D95" s="448" t="s">
        <v>339</v>
      </c>
      <c r="E95" s="467" t="s">
        <v>340</v>
      </c>
      <c r="F95" s="451" t="s">
        <v>3</v>
      </c>
      <c r="G95" s="452">
        <v>80</v>
      </c>
      <c r="H95" s="447">
        <v>74</v>
      </c>
      <c r="I95" s="450">
        <v>126</v>
      </c>
      <c r="J95" s="450">
        <v>85</v>
      </c>
      <c r="K95" s="453">
        <f t="shared" si="7"/>
        <v>365</v>
      </c>
    </row>
    <row r="96" spans="1:11" ht="18.75">
      <c r="A96" s="447">
        <v>7</v>
      </c>
      <c r="B96" s="447" t="s">
        <v>250</v>
      </c>
      <c r="C96" s="447" t="s">
        <v>341</v>
      </c>
      <c r="D96" s="448" t="s">
        <v>342</v>
      </c>
      <c r="E96" s="467" t="s">
        <v>47</v>
      </c>
      <c r="F96" s="451" t="s">
        <v>3</v>
      </c>
      <c r="G96" s="452">
        <v>16</v>
      </c>
      <c r="H96" s="447">
        <v>6</v>
      </c>
      <c r="I96" s="450" t="s">
        <v>3</v>
      </c>
      <c r="J96" s="450" t="s">
        <v>3</v>
      </c>
      <c r="K96" s="453">
        <f t="shared" si="7"/>
        <v>22</v>
      </c>
    </row>
    <row r="97" spans="1:11" ht="18.75">
      <c r="A97" s="447">
        <v>8</v>
      </c>
      <c r="B97" s="447" t="s">
        <v>250</v>
      </c>
      <c r="C97" s="447" t="s">
        <v>343</v>
      </c>
      <c r="D97" s="448" t="s">
        <v>344</v>
      </c>
      <c r="E97" s="467" t="s">
        <v>105</v>
      </c>
      <c r="F97" s="451" t="s">
        <v>3</v>
      </c>
      <c r="G97" s="452">
        <v>80</v>
      </c>
      <c r="H97" s="447">
        <v>47</v>
      </c>
      <c r="I97" s="450">
        <v>65</v>
      </c>
      <c r="J97" s="450">
        <v>81</v>
      </c>
      <c r="K97" s="453">
        <f t="shared" si="7"/>
        <v>273</v>
      </c>
    </row>
    <row r="98" spans="1:11" ht="18.75">
      <c r="A98" s="447">
        <v>9</v>
      </c>
      <c r="B98" s="447" t="s">
        <v>250</v>
      </c>
      <c r="C98" s="447" t="s">
        <v>345</v>
      </c>
      <c r="D98" s="448" t="s">
        <v>346</v>
      </c>
      <c r="E98" s="467" t="s">
        <v>94</v>
      </c>
      <c r="F98" s="451" t="s">
        <v>3</v>
      </c>
      <c r="G98" s="452">
        <v>67</v>
      </c>
      <c r="H98" s="447">
        <v>36</v>
      </c>
      <c r="I98" s="450">
        <v>30</v>
      </c>
      <c r="J98" s="450">
        <v>22</v>
      </c>
      <c r="K98" s="453">
        <f t="shared" si="7"/>
        <v>155</v>
      </c>
    </row>
    <row r="99" spans="1:11" ht="18.75">
      <c r="A99" s="447">
        <v>10</v>
      </c>
      <c r="B99" s="447" t="s">
        <v>250</v>
      </c>
      <c r="C99" s="447" t="s">
        <v>345</v>
      </c>
      <c r="D99" s="448" t="s">
        <v>347</v>
      </c>
      <c r="E99" s="467" t="s">
        <v>45</v>
      </c>
      <c r="F99" s="451" t="s">
        <v>3</v>
      </c>
      <c r="G99" s="452">
        <v>109</v>
      </c>
      <c r="H99" s="447">
        <v>87</v>
      </c>
      <c r="I99" s="450">
        <v>84</v>
      </c>
      <c r="J99" s="450">
        <v>103</v>
      </c>
      <c r="K99" s="453">
        <f t="shared" si="7"/>
        <v>383</v>
      </c>
    </row>
    <row r="100" spans="1:11" ht="18.75">
      <c r="A100" s="447">
        <v>11</v>
      </c>
      <c r="B100" s="447" t="s">
        <v>250</v>
      </c>
      <c r="C100" s="447" t="s">
        <v>345</v>
      </c>
      <c r="D100" s="448" t="s">
        <v>348</v>
      </c>
      <c r="E100" s="467" t="s">
        <v>48</v>
      </c>
      <c r="F100" s="451" t="s">
        <v>3</v>
      </c>
      <c r="G100" s="452">
        <v>77</v>
      </c>
      <c r="H100" s="447">
        <v>42</v>
      </c>
      <c r="I100" s="450">
        <v>50</v>
      </c>
      <c r="J100" s="450">
        <v>75</v>
      </c>
      <c r="K100" s="453">
        <f t="shared" si="7"/>
        <v>244</v>
      </c>
    </row>
    <row r="101" spans="1:11" ht="18.75">
      <c r="A101" s="447">
        <v>12</v>
      </c>
      <c r="B101" s="447" t="s">
        <v>250</v>
      </c>
      <c r="C101" s="447" t="s">
        <v>345</v>
      </c>
      <c r="D101" s="448">
        <v>44105</v>
      </c>
      <c r="E101" s="467" t="s">
        <v>93</v>
      </c>
      <c r="F101" s="451" t="s">
        <v>3</v>
      </c>
      <c r="G101" s="452">
        <v>20</v>
      </c>
      <c r="H101" s="447">
        <v>10</v>
      </c>
      <c r="I101" s="450">
        <v>7</v>
      </c>
      <c r="J101" s="450" t="s">
        <v>3</v>
      </c>
      <c r="K101" s="453">
        <f t="shared" si="7"/>
        <v>37</v>
      </c>
    </row>
    <row r="102" spans="1:11" ht="18.75">
      <c r="A102" s="447">
        <v>13</v>
      </c>
      <c r="B102" s="447" t="s">
        <v>250</v>
      </c>
      <c r="C102" s="447" t="s">
        <v>345</v>
      </c>
      <c r="D102" s="448" t="s">
        <v>349</v>
      </c>
      <c r="E102" s="467" t="s">
        <v>350</v>
      </c>
      <c r="F102" s="451" t="s">
        <v>3</v>
      </c>
      <c r="G102" s="452" t="s">
        <v>3</v>
      </c>
      <c r="H102" s="447">
        <v>4</v>
      </c>
      <c r="I102" s="450">
        <v>2</v>
      </c>
      <c r="J102" s="450" t="s">
        <v>3</v>
      </c>
      <c r="K102" s="453">
        <f t="shared" si="7"/>
        <v>6</v>
      </c>
    </row>
    <row r="103" spans="1:11" ht="18.75">
      <c r="A103" s="447">
        <v>14</v>
      </c>
      <c r="B103" s="447" t="s">
        <v>250</v>
      </c>
      <c r="C103" s="447" t="s">
        <v>329</v>
      </c>
      <c r="D103" s="448">
        <v>44417</v>
      </c>
      <c r="E103" s="467" t="s">
        <v>351</v>
      </c>
      <c r="F103" s="451" t="s">
        <v>3</v>
      </c>
      <c r="G103" s="452">
        <v>25</v>
      </c>
      <c r="H103" s="447">
        <v>10</v>
      </c>
      <c r="I103" s="450" t="s">
        <v>3</v>
      </c>
      <c r="J103" s="450" t="s">
        <v>3</v>
      </c>
      <c r="K103" s="453">
        <f t="shared" si="7"/>
        <v>35</v>
      </c>
    </row>
    <row r="104" spans="1:11" ht="18.75">
      <c r="A104" s="447">
        <v>15</v>
      </c>
      <c r="B104" s="447" t="s">
        <v>250</v>
      </c>
      <c r="C104" s="447" t="s">
        <v>297</v>
      </c>
      <c r="D104" s="448">
        <v>44503</v>
      </c>
      <c r="E104" s="467" t="s">
        <v>352</v>
      </c>
      <c r="F104" s="451" t="s">
        <v>3</v>
      </c>
      <c r="G104" s="452" t="s">
        <v>3</v>
      </c>
      <c r="H104" s="447" t="s">
        <v>3</v>
      </c>
      <c r="I104" s="450">
        <v>13</v>
      </c>
      <c r="J104" s="450" t="s">
        <v>3</v>
      </c>
      <c r="K104" s="453">
        <f t="shared" si="7"/>
        <v>13</v>
      </c>
    </row>
    <row r="105" spans="1:11" ht="18.75">
      <c r="A105" s="478">
        <v>16</v>
      </c>
      <c r="B105" s="447" t="s">
        <v>250</v>
      </c>
      <c r="C105" s="447" t="s">
        <v>297</v>
      </c>
      <c r="D105" s="448">
        <v>44605</v>
      </c>
      <c r="E105" s="467" t="s">
        <v>353</v>
      </c>
      <c r="F105" s="451" t="s">
        <v>3</v>
      </c>
      <c r="G105" s="452" t="s">
        <v>3</v>
      </c>
      <c r="H105" s="447" t="s">
        <v>3</v>
      </c>
      <c r="I105" s="447" t="s">
        <v>3</v>
      </c>
      <c r="J105" s="450">
        <v>13</v>
      </c>
      <c r="K105" s="453">
        <f t="shared" si="7"/>
        <v>13</v>
      </c>
    </row>
    <row r="106" spans="1:11" ht="18.75">
      <c r="A106" s="438" t="s">
        <v>10</v>
      </c>
      <c r="B106" s="438"/>
      <c r="C106" s="438"/>
      <c r="D106" s="438"/>
      <c r="E106" s="438"/>
      <c r="F106" s="439">
        <f>SUM(F90:F105)</f>
        <v>0</v>
      </c>
      <c r="G106" s="439">
        <f t="shared" ref="G106:K106" si="8">SUM(G90:G105)</f>
        <v>567</v>
      </c>
      <c r="H106" s="439">
        <f t="shared" si="8"/>
        <v>415</v>
      </c>
      <c r="I106" s="439">
        <f t="shared" si="8"/>
        <v>501</v>
      </c>
      <c r="J106" s="439">
        <f t="shared" si="8"/>
        <v>543</v>
      </c>
      <c r="K106" s="439">
        <f t="shared" si="8"/>
        <v>2026</v>
      </c>
    </row>
    <row r="108" spans="1:11" ht="18.75">
      <c r="A108" s="437" t="s">
        <v>9</v>
      </c>
      <c r="B108" s="437"/>
      <c r="C108" s="437"/>
      <c r="D108" s="437"/>
      <c r="E108" s="437"/>
      <c r="F108" s="437"/>
      <c r="G108" s="437"/>
      <c r="H108" s="437"/>
      <c r="I108" s="437"/>
      <c r="J108" s="437"/>
      <c r="K108" s="437"/>
    </row>
    <row r="109" spans="1:11" ht="18.75">
      <c r="A109" s="437" t="s">
        <v>246</v>
      </c>
      <c r="B109" s="437"/>
      <c r="C109" s="437"/>
      <c r="D109" s="437"/>
      <c r="E109" s="437"/>
      <c r="F109" s="437"/>
      <c r="G109" s="437"/>
      <c r="H109" s="437"/>
      <c r="I109" s="437"/>
      <c r="J109" s="437"/>
      <c r="K109" s="437"/>
    </row>
    <row r="110" spans="1:11" ht="18.75">
      <c r="A110" s="438" t="s">
        <v>62</v>
      </c>
      <c r="B110" s="438" t="s">
        <v>247</v>
      </c>
      <c r="C110" s="438" t="s">
        <v>248</v>
      </c>
      <c r="D110" s="438" t="s">
        <v>166</v>
      </c>
      <c r="E110" s="438"/>
      <c r="F110" s="438" t="s">
        <v>249</v>
      </c>
      <c r="G110" s="438"/>
      <c r="H110" s="438"/>
      <c r="I110" s="438"/>
      <c r="J110" s="438"/>
      <c r="K110" s="438" t="s">
        <v>208</v>
      </c>
    </row>
    <row r="111" spans="1:11" ht="18.75">
      <c r="A111" s="438"/>
      <c r="B111" s="438"/>
      <c r="C111" s="438"/>
      <c r="D111" s="438"/>
      <c r="E111" s="438"/>
      <c r="F111" s="439" t="s">
        <v>209</v>
      </c>
      <c r="G111" s="439" t="s">
        <v>210</v>
      </c>
      <c r="H111" s="439" t="s">
        <v>211</v>
      </c>
      <c r="I111" s="439" t="s">
        <v>212</v>
      </c>
      <c r="J111" s="439" t="s">
        <v>213</v>
      </c>
      <c r="K111" s="438"/>
    </row>
    <row r="112" spans="1:11" ht="18.75">
      <c r="A112" s="455">
        <v>1</v>
      </c>
      <c r="B112" s="440" t="s">
        <v>280</v>
      </c>
      <c r="C112" s="440" t="s">
        <v>354</v>
      </c>
      <c r="D112" s="441" t="s">
        <v>355</v>
      </c>
      <c r="E112" s="466" t="s">
        <v>91</v>
      </c>
      <c r="F112" s="444">
        <v>30</v>
      </c>
      <c r="G112" s="479">
        <v>33</v>
      </c>
      <c r="H112" s="440">
        <v>12</v>
      </c>
      <c r="I112" s="443">
        <v>25</v>
      </c>
      <c r="J112" s="443">
        <v>58</v>
      </c>
      <c r="K112" s="476">
        <f>SUM(F112:J112)</f>
        <v>158</v>
      </c>
    </row>
    <row r="113" spans="1:11" ht="18.75">
      <c r="A113" s="447">
        <v>2</v>
      </c>
      <c r="B113" s="447" t="s">
        <v>250</v>
      </c>
      <c r="C113" s="447" t="s">
        <v>251</v>
      </c>
      <c r="D113" s="448" t="s">
        <v>356</v>
      </c>
      <c r="E113" s="467" t="s">
        <v>90</v>
      </c>
      <c r="F113" s="451" t="s">
        <v>3</v>
      </c>
      <c r="G113" s="452" t="s">
        <v>3</v>
      </c>
      <c r="H113" s="447" t="s">
        <v>3</v>
      </c>
      <c r="I113" s="450" t="s">
        <v>3</v>
      </c>
      <c r="J113" s="450" t="s">
        <v>3</v>
      </c>
      <c r="K113" s="453">
        <f>SUM(F113:J113)</f>
        <v>0</v>
      </c>
    </row>
    <row r="114" spans="1:11" ht="18.75">
      <c r="A114" s="447">
        <v>3</v>
      </c>
      <c r="B114" s="447" t="s">
        <v>250</v>
      </c>
      <c r="C114" s="447" t="s">
        <v>251</v>
      </c>
      <c r="D114" s="448" t="s">
        <v>357</v>
      </c>
      <c r="E114" s="467" t="s">
        <v>100</v>
      </c>
      <c r="F114" s="451" t="s">
        <v>3</v>
      </c>
      <c r="G114" s="452">
        <v>14</v>
      </c>
      <c r="H114" s="447">
        <v>11</v>
      </c>
      <c r="I114" s="450">
        <v>6</v>
      </c>
      <c r="J114" s="450">
        <v>21</v>
      </c>
      <c r="K114" s="453">
        <f t="shared" ref="K114:K134" si="9">SUM(F114:J114)</f>
        <v>52</v>
      </c>
    </row>
    <row r="115" spans="1:11" ht="18.75">
      <c r="A115" s="447">
        <v>4</v>
      </c>
      <c r="B115" s="447" t="s">
        <v>250</v>
      </c>
      <c r="C115" s="447" t="s">
        <v>251</v>
      </c>
      <c r="D115" s="448" t="s">
        <v>358</v>
      </c>
      <c r="E115" s="467" t="s">
        <v>87</v>
      </c>
      <c r="F115" s="451" t="s">
        <v>3</v>
      </c>
      <c r="G115" s="452">
        <v>31</v>
      </c>
      <c r="H115" s="447">
        <v>9</v>
      </c>
      <c r="I115" s="450">
        <v>13</v>
      </c>
      <c r="J115" s="450">
        <v>25</v>
      </c>
      <c r="K115" s="453">
        <f t="shared" si="9"/>
        <v>78</v>
      </c>
    </row>
    <row r="116" spans="1:11" ht="18.75">
      <c r="A116" s="447">
        <v>5</v>
      </c>
      <c r="B116" s="447" t="s">
        <v>250</v>
      </c>
      <c r="C116" s="447" t="s">
        <v>251</v>
      </c>
      <c r="D116" s="448" t="s">
        <v>359</v>
      </c>
      <c r="E116" s="467" t="s">
        <v>92</v>
      </c>
      <c r="F116" s="451" t="s">
        <v>3</v>
      </c>
      <c r="G116" s="452">
        <v>28</v>
      </c>
      <c r="H116" s="447">
        <v>11</v>
      </c>
      <c r="I116" s="450">
        <v>16</v>
      </c>
      <c r="J116" s="450" t="s">
        <v>3</v>
      </c>
      <c r="K116" s="453">
        <f t="shared" si="9"/>
        <v>55</v>
      </c>
    </row>
    <row r="117" spans="1:11" ht="18.75">
      <c r="A117" s="447">
        <v>6</v>
      </c>
      <c r="B117" s="447" t="s">
        <v>250</v>
      </c>
      <c r="C117" s="447" t="s">
        <v>251</v>
      </c>
      <c r="D117" s="448" t="s">
        <v>360</v>
      </c>
      <c r="E117" s="467" t="s">
        <v>15</v>
      </c>
      <c r="F117" s="451" t="s">
        <v>3</v>
      </c>
      <c r="G117" s="452">
        <v>36</v>
      </c>
      <c r="H117" s="447">
        <v>5</v>
      </c>
      <c r="I117" s="450">
        <v>19</v>
      </c>
      <c r="J117" s="450">
        <v>14</v>
      </c>
      <c r="K117" s="453">
        <f t="shared" si="9"/>
        <v>74</v>
      </c>
    </row>
    <row r="118" spans="1:11" ht="18.75">
      <c r="A118" s="447">
        <v>7</v>
      </c>
      <c r="B118" s="447" t="s">
        <v>250</v>
      </c>
      <c r="C118" s="447" t="s">
        <v>251</v>
      </c>
      <c r="D118" s="448" t="s">
        <v>361</v>
      </c>
      <c r="E118" s="467" t="s">
        <v>86</v>
      </c>
      <c r="F118" s="451" t="s">
        <v>3</v>
      </c>
      <c r="G118" s="452">
        <v>50</v>
      </c>
      <c r="H118" s="447">
        <v>17</v>
      </c>
      <c r="I118" s="450">
        <v>20</v>
      </c>
      <c r="J118" s="450" t="s">
        <v>3</v>
      </c>
      <c r="K118" s="453">
        <f t="shared" si="9"/>
        <v>87</v>
      </c>
    </row>
    <row r="119" spans="1:11" ht="18.75">
      <c r="A119" s="447">
        <v>8</v>
      </c>
      <c r="B119" s="447" t="s">
        <v>250</v>
      </c>
      <c r="C119" s="447" t="s">
        <v>362</v>
      </c>
      <c r="D119" s="448" t="s">
        <v>363</v>
      </c>
      <c r="E119" s="467" t="s">
        <v>364</v>
      </c>
      <c r="F119" s="451" t="s">
        <v>3</v>
      </c>
      <c r="G119" s="452" t="s">
        <v>3</v>
      </c>
      <c r="H119" s="447" t="s">
        <v>3</v>
      </c>
      <c r="I119" s="450" t="s">
        <v>3</v>
      </c>
      <c r="J119" s="450" t="s">
        <v>3</v>
      </c>
      <c r="K119" s="453">
        <f t="shared" si="9"/>
        <v>0</v>
      </c>
    </row>
    <row r="120" spans="1:11" ht="18.75">
      <c r="A120" s="447">
        <v>9</v>
      </c>
      <c r="B120" s="447" t="s">
        <v>250</v>
      </c>
      <c r="C120" s="447" t="s">
        <v>362</v>
      </c>
      <c r="D120" s="448" t="s">
        <v>365</v>
      </c>
      <c r="E120" s="467" t="s">
        <v>89</v>
      </c>
      <c r="F120" s="451" t="s">
        <v>3</v>
      </c>
      <c r="G120" s="452">
        <v>14</v>
      </c>
      <c r="H120" s="447">
        <v>4</v>
      </c>
      <c r="I120" s="450">
        <v>7</v>
      </c>
      <c r="J120" s="450">
        <v>14</v>
      </c>
      <c r="K120" s="453">
        <f t="shared" si="9"/>
        <v>39</v>
      </c>
    </row>
    <row r="121" spans="1:11" ht="18.75">
      <c r="A121" s="447">
        <v>10</v>
      </c>
      <c r="B121" s="447" t="s">
        <v>250</v>
      </c>
      <c r="C121" s="447" t="s">
        <v>362</v>
      </c>
      <c r="D121" s="448" t="s">
        <v>366</v>
      </c>
      <c r="E121" s="467" t="s">
        <v>88</v>
      </c>
      <c r="F121" s="451" t="s">
        <v>3</v>
      </c>
      <c r="G121" s="452">
        <v>5</v>
      </c>
      <c r="H121" s="447">
        <v>12</v>
      </c>
      <c r="I121" s="450" t="s">
        <v>3</v>
      </c>
      <c r="J121" s="450" t="s">
        <v>3</v>
      </c>
      <c r="K121" s="453">
        <f t="shared" si="9"/>
        <v>17</v>
      </c>
    </row>
    <row r="122" spans="1:11" ht="18.75">
      <c r="A122" s="447">
        <v>11</v>
      </c>
      <c r="B122" s="447" t="s">
        <v>250</v>
      </c>
      <c r="C122" s="447" t="s">
        <v>367</v>
      </c>
      <c r="D122" s="448">
        <v>54519</v>
      </c>
      <c r="E122" s="467" t="s">
        <v>85</v>
      </c>
      <c r="F122" s="451" t="s">
        <v>3</v>
      </c>
      <c r="G122" s="452">
        <v>11</v>
      </c>
      <c r="H122" s="447">
        <v>7</v>
      </c>
      <c r="I122" s="450">
        <v>8</v>
      </c>
      <c r="J122" s="450">
        <v>10</v>
      </c>
      <c r="K122" s="453">
        <f t="shared" si="9"/>
        <v>36</v>
      </c>
    </row>
    <row r="123" spans="1:11" ht="18.75">
      <c r="A123" s="447">
        <v>12</v>
      </c>
      <c r="B123" s="447" t="s">
        <v>250</v>
      </c>
      <c r="C123" s="447" t="s">
        <v>251</v>
      </c>
      <c r="D123" s="448">
        <v>54602</v>
      </c>
      <c r="E123" s="467" t="s">
        <v>368</v>
      </c>
      <c r="F123" s="451" t="s">
        <v>3</v>
      </c>
      <c r="G123" s="452">
        <v>8</v>
      </c>
      <c r="H123" s="447">
        <v>8</v>
      </c>
      <c r="I123" s="450">
        <v>6</v>
      </c>
      <c r="J123" s="450">
        <v>10</v>
      </c>
      <c r="K123" s="453">
        <f t="shared" si="9"/>
        <v>32</v>
      </c>
    </row>
    <row r="124" spans="1:11" ht="18.75">
      <c r="A124" s="447">
        <v>13</v>
      </c>
      <c r="B124" s="447" t="s">
        <v>250</v>
      </c>
      <c r="C124" s="447" t="s">
        <v>251</v>
      </c>
      <c r="D124" s="448" t="s">
        <v>369</v>
      </c>
      <c r="E124" s="467" t="s">
        <v>83</v>
      </c>
      <c r="F124" s="451" t="s">
        <v>3</v>
      </c>
      <c r="G124" s="452" t="s">
        <v>3</v>
      </c>
      <c r="H124" s="447">
        <v>37</v>
      </c>
      <c r="I124" s="450">
        <v>39</v>
      </c>
      <c r="J124" s="450">
        <v>115</v>
      </c>
      <c r="K124" s="453">
        <f t="shared" si="9"/>
        <v>191</v>
      </c>
    </row>
    <row r="125" spans="1:11" ht="18.75">
      <c r="A125" s="447">
        <v>14</v>
      </c>
      <c r="B125" s="447" t="s">
        <v>250</v>
      </c>
      <c r="C125" s="447" t="s">
        <v>251</v>
      </c>
      <c r="D125" s="448">
        <v>54902</v>
      </c>
      <c r="E125" s="467" t="s">
        <v>370</v>
      </c>
      <c r="F125" s="451" t="s">
        <v>3</v>
      </c>
      <c r="G125" s="452" t="s">
        <v>3</v>
      </c>
      <c r="H125" s="447" t="s">
        <v>3</v>
      </c>
      <c r="I125" s="450">
        <v>14</v>
      </c>
      <c r="J125" s="450">
        <v>29</v>
      </c>
      <c r="K125" s="453">
        <f t="shared" si="9"/>
        <v>43</v>
      </c>
    </row>
    <row r="126" spans="1:11" ht="18.75">
      <c r="A126" s="447">
        <v>15</v>
      </c>
      <c r="B126" s="447" t="s">
        <v>250</v>
      </c>
      <c r="C126" s="447" t="s">
        <v>251</v>
      </c>
      <c r="D126" s="448">
        <v>55002</v>
      </c>
      <c r="E126" s="467" t="s">
        <v>371</v>
      </c>
      <c r="F126" s="451" t="s">
        <v>3</v>
      </c>
      <c r="G126" s="451" t="s">
        <v>3</v>
      </c>
      <c r="H126" s="451" t="s">
        <v>3</v>
      </c>
      <c r="I126" s="451" t="s">
        <v>3</v>
      </c>
      <c r="J126" s="451">
        <v>15</v>
      </c>
      <c r="K126" s="453">
        <f t="shared" si="9"/>
        <v>15</v>
      </c>
    </row>
    <row r="127" spans="1:11" ht="18.75">
      <c r="A127" s="447">
        <v>16</v>
      </c>
      <c r="B127" s="447" t="s">
        <v>250</v>
      </c>
      <c r="C127" s="447" t="s">
        <v>251</v>
      </c>
      <c r="D127" s="448">
        <v>55619</v>
      </c>
      <c r="E127" s="467" t="s">
        <v>372</v>
      </c>
      <c r="F127" s="451" t="s">
        <v>3</v>
      </c>
      <c r="G127" s="451" t="s">
        <v>3</v>
      </c>
      <c r="H127" s="451" t="s">
        <v>3</v>
      </c>
      <c r="I127" s="451" t="s">
        <v>3</v>
      </c>
      <c r="J127" s="451">
        <v>15</v>
      </c>
      <c r="K127" s="453">
        <f t="shared" si="9"/>
        <v>15</v>
      </c>
    </row>
    <row r="128" spans="1:11" ht="18.75">
      <c r="A128" s="447">
        <v>17</v>
      </c>
      <c r="B128" s="447" t="s">
        <v>373</v>
      </c>
      <c r="C128" s="447" t="s">
        <v>362</v>
      </c>
      <c r="D128" s="448">
        <v>53811</v>
      </c>
      <c r="E128" s="467" t="s">
        <v>374</v>
      </c>
      <c r="F128" s="451" t="s">
        <v>3</v>
      </c>
      <c r="G128" s="452" t="s">
        <v>3</v>
      </c>
      <c r="H128" s="447" t="s">
        <v>3</v>
      </c>
      <c r="I128" s="450" t="s">
        <v>3</v>
      </c>
      <c r="J128" s="450" t="s">
        <v>3</v>
      </c>
      <c r="K128" s="453">
        <f t="shared" si="9"/>
        <v>0</v>
      </c>
    </row>
    <row r="129" spans="1:11" ht="18.75">
      <c r="A129" s="447">
        <v>18</v>
      </c>
      <c r="B129" s="447" t="s">
        <v>373</v>
      </c>
      <c r="C129" s="447" t="s">
        <v>362</v>
      </c>
      <c r="D129" s="448">
        <v>53911</v>
      </c>
      <c r="E129" s="467" t="s">
        <v>375</v>
      </c>
      <c r="F129" s="451" t="s">
        <v>3</v>
      </c>
      <c r="G129" s="452" t="s">
        <v>3</v>
      </c>
      <c r="H129" s="447" t="s">
        <v>3</v>
      </c>
      <c r="I129" s="450">
        <v>8</v>
      </c>
      <c r="J129" s="450" t="s">
        <v>3</v>
      </c>
      <c r="K129" s="453">
        <f t="shared" si="9"/>
        <v>8</v>
      </c>
    </row>
    <row r="130" spans="1:11" ht="18.75">
      <c r="A130" s="447">
        <v>19</v>
      </c>
      <c r="B130" s="447" t="s">
        <v>373</v>
      </c>
      <c r="C130" s="447" t="s">
        <v>362</v>
      </c>
      <c r="D130" s="448">
        <v>54011</v>
      </c>
      <c r="E130" s="467" t="s">
        <v>376</v>
      </c>
      <c r="F130" s="451" t="s">
        <v>3</v>
      </c>
      <c r="G130" s="452" t="s">
        <v>3</v>
      </c>
      <c r="H130" s="447" t="s">
        <v>3</v>
      </c>
      <c r="I130" s="450" t="s">
        <v>3</v>
      </c>
      <c r="J130" s="450" t="s">
        <v>3</v>
      </c>
      <c r="K130" s="453">
        <f t="shared" si="9"/>
        <v>0</v>
      </c>
    </row>
    <row r="131" spans="1:11" ht="18.75">
      <c r="A131" s="447">
        <v>20</v>
      </c>
      <c r="B131" s="447" t="s">
        <v>373</v>
      </c>
      <c r="C131" s="447" t="s">
        <v>362</v>
      </c>
      <c r="D131" s="448">
        <v>54711</v>
      </c>
      <c r="E131" s="467" t="s">
        <v>377</v>
      </c>
      <c r="F131" s="451" t="s">
        <v>3</v>
      </c>
      <c r="G131" s="452" t="s">
        <v>3</v>
      </c>
      <c r="H131" s="447" t="s">
        <v>3</v>
      </c>
      <c r="I131" s="450">
        <v>9</v>
      </c>
      <c r="J131" s="450" t="s">
        <v>3</v>
      </c>
      <c r="K131" s="453">
        <f t="shared" si="9"/>
        <v>9</v>
      </c>
    </row>
    <row r="132" spans="1:11" ht="18.75">
      <c r="A132" s="447">
        <v>21</v>
      </c>
      <c r="B132" s="447" t="s">
        <v>378</v>
      </c>
      <c r="C132" s="447" t="s">
        <v>362</v>
      </c>
      <c r="D132" s="448">
        <v>55211</v>
      </c>
      <c r="E132" s="467" t="s">
        <v>379</v>
      </c>
      <c r="F132" s="451" t="s">
        <v>3</v>
      </c>
      <c r="G132" s="451" t="s">
        <v>3</v>
      </c>
      <c r="H132" s="451" t="s">
        <v>3</v>
      </c>
      <c r="I132" s="451" t="s">
        <v>3</v>
      </c>
      <c r="J132" s="451">
        <v>10</v>
      </c>
      <c r="K132" s="453">
        <f t="shared" si="9"/>
        <v>10</v>
      </c>
    </row>
    <row r="133" spans="1:11" ht="18.75">
      <c r="A133" s="447">
        <v>22</v>
      </c>
      <c r="B133" s="447" t="s">
        <v>378</v>
      </c>
      <c r="C133" s="447" t="s">
        <v>362</v>
      </c>
      <c r="D133" s="448">
        <v>55311</v>
      </c>
      <c r="E133" s="467" t="s">
        <v>380</v>
      </c>
      <c r="F133" s="451" t="s">
        <v>3</v>
      </c>
      <c r="G133" s="451" t="s">
        <v>3</v>
      </c>
      <c r="H133" s="451" t="s">
        <v>3</v>
      </c>
      <c r="I133" s="451" t="s">
        <v>3</v>
      </c>
      <c r="J133" s="451">
        <v>12</v>
      </c>
      <c r="K133" s="453">
        <f t="shared" si="9"/>
        <v>12</v>
      </c>
    </row>
    <row r="134" spans="1:11" ht="18.75">
      <c r="A134" s="447">
        <v>23</v>
      </c>
      <c r="B134" s="447" t="s">
        <v>378</v>
      </c>
      <c r="C134" s="447" t="s">
        <v>362</v>
      </c>
      <c r="D134" s="448">
        <v>55411</v>
      </c>
      <c r="E134" s="467" t="s">
        <v>381</v>
      </c>
      <c r="F134" s="451" t="s">
        <v>3</v>
      </c>
      <c r="G134" s="451" t="s">
        <v>3</v>
      </c>
      <c r="H134" s="451" t="s">
        <v>3</v>
      </c>
      <c r="I134" s="451" t="s">
        <v>3</v>
      </c>
      <c r="J134" s="451">
        <v>19</v>
      </c>
      <c r="K134" s="453">
        <f t="shared" si="9"/>
        <v>19</v>
      </c>
    </row>
    <row r="135" spans="1:11" ht="18.75">
      <c r="A135" s="438" t="s">
        <v>1</v>
      </c>
      <c r="B135" s="438"/>
      <c r="C135" s="438"/>
      <c r="D135" s="438"/>
      <c r="E135" s="438"/>
      <c r="F135" s="439">
        <f>SUM(F112:F134)</f>
        <v>30</v>
      </c>
      <c r="G135" s="439">
        <f t="shared" ref="G135:K135" si="10">SUM(G112:G134)</f>
        <v>230</v>
      </c>
      <c r="H135" s="439">
        <f t="shared" si="10"/>
        <v>133</v>
      </c>
      <c r="I135" s="439">
        <f t="shared" si="10"/>
        <v>190</v>
      </c>
      <c r="J135" s="439">
        <f>SUM(J112:J134)</f>
        <v>367</v>
      </c>
      <c r="K135" s="439">
        <f t="shared" si="10"/>
        <v>950</v>
      </c>
    </row>
    <row r="136" spans="1:11" ht="17.25">
      <c r="A136" s="477"/>
      <c r="B136" s="477"/>
      <c r="C136" s="477"/>
      <c r="D136" s="477"/>
      <c r="E136" s="477"/>
      <c r="F136" s="477"/>
      <c r="G136" s="477"/>
      <c r="H136" s="477"/>
      <c r="I136" s="477"/>
      <c r="J136" s="477"/>
      <c r="K136" s="477"/>
    </row>
    <row r="137" spans="1:11" ht="18.75">
      <c r="A137" s="440">
        <v>1</v>
      </c>
      <c r="B137" s="440" t="s">
        <v>250</v>
      </c>
      <c r="C137" s="440" t="s">
        <v>345</v>
      </c>
      <c r="D137" s="441">
        <v>70105</v>
      </c>
      <c r="E137" s="466" t="s">
        <v>382</v>
      </c>
      <c r="F137" s="444" t="s">
        <v>3</v>
      </c>
      <c r="G137" s="443">
        <v>7</v>
      </c>
      <c r="H137" s="443" t="s">
        <v>3</v>
      </c>
      <c r="I137" s="444" t="s">
        <v>3</v>
      </c>
      <c r="J137" s="444" t="s">
        <v>3</v>
      </c>
      <c r="K137" s="446">
        <f>SUM(F137:J137)</f>
        <v>7</v>
      </c>
    </row>
    <row r="138" spans="1:11" ht="18.75">
      <c r="A138" s="447">
        <v>2</v>
      </c>
      <c r="B138" s="447" t="s">
        <v>250</v>
      </c>
      <c r="C138" s="447" t="s">
        <v>345</v>
      </c>
      <c r="D138" s="448">
        <v>70105</v>
      </c>
      <c r="E138" s="467" t="s">
        <v>383</v>
      </c>
      <c r="F138" s="451" t="s">
        <v>3</v>
      </c>
      <c r="G138" s="450" t="s">
        <v>3</v>
      </c>
      <c r="H138" s="450" t="s">
        <v>3</v>
      </c>
      <c r="I138" s="451" t="s">
        <v>3</v>
      </c>
      <c r="J138" s="451" t="s">
        <v>3</v>
      </c>
      <c r="K138" s="453">
        <f>SUM(F138:J138)</f>
        <v>0</v>
      </c>
    </row>
    <row r="139" spans="1:11" ht="18.75">
      <c r="A139" s="447">
        <v>3</v>
      </c>
      <c r="B139" s="447" t="s">
        <v>250</v>
      </c>
      <c r="C139" s="447" t="s">
        <v>251</v>
      </c>
      <c r="D139" s="448">
        <v>70202</v>
      </c>
      <c r="E139" s="467" t="s">
        <v>83</v>
      </c>
      <c r="F139" s="451" t="s">
        <v>3</v>
      </c>
      <c r="G139" s="450">
        <v>38</v>
      </c>
      <c r="H139" s="450" t="s">
        <v>3</v>
      </c>
      <c r="I139" s="451" t="s">
        <v>3</v>
      </c>
      <c r="J139" s="451" t="s">
        <v>3</v>
      </c>
      <c r="K139" s="453">
        <f t="shared" ref="K139:K144" si="11">SUM(F139:J139)</f>
        <v>38</v>
      </c>
    </row>
    <row r="140" spans="1:11" ht="18.75">
      <c r="A140" s="447">
        <v>4</v>
      </c>
      <c r="B140" s="447" t="s">
        <v>250</v>
      </c>
      <c r="C140" s="447" t="s">
        <v>251</v>
      </c>
      <c r="D140" s="448">
        <v>70202</v>
      </c>
      <c r="E140" s="467" t="s">
        <v>384</v>
      </c>
      <c r="F140" s="451" t="s">
        <v>3</v>
      </c>
      <c r="G140" s="450" t="s">
        <v>3</v>
      </c>
      <c r="H140" s="450" t="s">
        <v>3</v>
      </c>
      <c r="I140" s="451" t="s">
        <v>3</v>
      </c>
      <c r="J140" s="451" t="s">
        <v>3</v>
      </c>
      <c r="K140" s="453">
        <f t="shared" si="11"/>
        <v>0</v>
      </c>
    </row>
    <row r="141" spans="1:11" ht="18.75">
      <c r="A141" s="447">
        <v>5</v>
      </c>
      <c r="B141" s="447" t="s">
        <v>250</v>
      </c>
      <c r="C141" s="447" t="s">
        <v>277</v>
      </c>
      <c r="D141" s="448">
        <v>70320</v>
      </c>
      <c r="E141" s="467" t="s">
        <v>157</v>
      </c>
      <c r="F141" s="451" t="s">
        <v>3</v>
      </c>
      <c r="G141" s="450">
        <v>5</v>
      </c>
      <c r="H141" s="450" t="s">
        <v>3</v>
      </c>
      <c r="I141" s="451" t="s">
        <v>3</v>
      </c>
      <c r="J141" s="451" t="s">
        <v>3</v>
      </c>
      <c r="K141" s="453">
        <f t="shared" si="11"/>
        <v>5</v>
      </c>
    </row>
    <row r="142" spans="1:11" ht="18.75">
      <c r="A142" s="447">
        <v>6</v>
      </c>
      <c r="B142" s="447" t="s">
        <v>250</v>
      </c>
      <c r="C142" s="447" t="s">
        <v>251</v>
      </c>
      <c r="D142" s="448">
        <v>70402</v>
      </c>
      <c r="E142" s="467" t="s">
        <v>385</v>
      </c>
      <c r="F142" s="451" t="s">
        <v>3</v>
      </c>
      <c r="G142" s="450" t="s">
        <v>3</v>
      </c>
      <c r="H142" s="450" t="s">
        <v>3</v>
      </c>
      <c r="I142" s="451" t="s">
        <v>3</v>
      </c>
      <c r="J142" s="451" t="s">
        <v>3</v>
      </c>
      <c r="K142" s="453">
        <f t="shared" si="11"/>
        <v>0</v>
      </c>
    </row>
    <row r="143" spans="1:11" ht="18.75">
      <c r="A143" s="447">
        <v>7</v>
      </c>
      <c r="B143" s="447" t="s">
        <v>250</v>
      </c>
      <c r="C143" s="447" t="s">
        <v>297</v>
      </c>
      <c r="D143" s="448">
        <v>70503</v>
      </c>
      <c r="E143" s="467" t="s">
        <v>386</v>
      </c>
      <c r="F143" s="451" t="s">
        <v>3</v>
      </c>
      <c r="G143" s="450" t="s">
        <v>3</v>
      </c>
      <c r="H143" s="450" t="s">
        <v>3</v>
      </c>
      <c r="I143" s="451" t="s">
        <v>3</v>
      </c>
      <c r="J143" s="451" t="s">
        <v>3</v>
      </c>
      <c r="K143" s="453">
        <f t="shared" si="11"/>
        <v>0</v>
      </c>
    </row>
    <row r="144" spans="1:11" ht="18.75">
      <c r="A144" s="480">
        <v>8</v>
      </c>
      <c r="B144" s="481" t="s">
        <v>250</v>
      </c>
      <c r="C144" s="481" t="s">
        <v>297</v>
      </c>
      <c r="D144" s="460">
        <v>70503</v>
      </c>
      <c r="E144" s="482" t="s">
        <v>387</v>
      </c>
      <c r="F144" s="483" t="s">
        <v>3</v>
      </c>
      <c r="G144" s="459" t="s">
        <v>3</v>
      </c>
      <c r="H144" s="459" t="s">
        <v>3</v>
      </c>
      <c r="I144" s="483" t="s">
        <v>3</v>
      </c>
      <c r="J144" s="483" t="s">
        <v>3</v>
      </c>
      <c r="K144" s="453">
        <f t="shared" si="11"/>
        <v>0</v>
      </c>
    </row>
    <row r="145" spans="1:11" ht="18.75">
      <c r="A145" s="438" t="s">
        <v>388</v>
      </c>
      <c r="B145" s="438"/>
      <c r="C145" s="438"/>
      <c r="D145" s="438"/>
      <c r="E145" s="438"/>
      <c r="F145" s="439">
        <f>SUM(F137:F144)</f>
        <v>0</v>
      </c>
      <c r="G145" s="439">
        <f t="shared" ref="G145:K145" si="12">SUM(G137:G144)</f>
        <v>50</v>
      </c>
      <c r="H145" s="439">
        <f t="shared" si="12"/>
        <v>0</v>
      </c>
      <c r="I145" s="439">
        <f t="shared" si="12"/>
        <v>0</v>
      </c>
      <c r="J145" s="439">
        <f t="shared" si="12"/>
        <v>0</v>
      </c>
      <c r="K145" s="439">
        <f t="shared" si="12"/>
        <v>50</v>
      </c>
    </row>
    <row r="146" spans="1:11" ht="18.75">
      <c r="A146" s="484"/>
      <c r="B146" s="484"/>
      <c r="C146" s="484"/>
      <c r="D146" s="484"/>
      <c r="E146" s="484"/>
      <c r="F146" s="484"/>
      <c r="G146" s="484"/>
      <c r="H146" s="484"/>
      <c r="I146" s="484"/>
      <c r="J146" s="484"/>
      <c r="K146" s="484"/>
    </row>
    <row r="147" spans="1:11" ht="18.75">
      <c r="A147" s="438" t="s">
        <v>208</v>
      </c>
      <c r="B147" s="438"/>
      <c r="C147" s="438"/>
      <c r="D147" s="438"/>
      <c r="E147" s="438"/>
      <c r="F147" s="439">
        <f>SUM(F27+F62+F88+F106+F135+F145)</f>
        <v>427</v>
      </c>
      <c r="G147" s="439">
        <f t="shared" ref="G147:K147" si="13">SUM(G27+G62+G88+G106+G135+G145)</f>
        <v>2244</v>
      </c>
      <c r="H147" s="439">
        <f t="shared" si="13"/>
        <v>1574</v>
      </c>
      <c r="I147" s="439">
        <f t="shared" si="13"/>
        <v>1812</v>
      </c>
      <c r="J147" s="439">
        <f t="shared" si="13"/>
        <v>2297</v>
      </c>
      <c r="K147" s="439">
        <f t="shared" si="13"/>
        <v>8354</v>
      </c>
    </row>
    <row r="150" spans="1:11" ht="18.75">
      <c r="F150" s="463" t="s">
        <v>389</v>
      </c>
      <c r="G150" s="464"/>
      <c r="H150" s="464"/>
      <c r="I150" s="464"/>
      <c r="J150" s="464"/>
      <c r="K150" s="465"/>
    </row>
  </sheetData>
  <mergeCells count="43">
    <mergeCell ref="F150:K150"/>
    <mergeCell ref="K110:K111"/>
    <mergeCell ref="A135:E135"/>
    <mergeCell ref="A136:K136"/>
    <mergeCell ref="A145:E145"/>
    <mergeCell ref="A146:K146"/>
    <mergeCell ref="A147:E147"/>
    <mergeCell ref="A88:E88"/>
    <mergeCell ref="A89:K89"/>
    <mergeCell ref="A106:E106"/>
    <mergeCell ref="A108:K108"/>
    <mergeCell ref="A109:K109"/>
    <mergeCell ref="A110:A111"/>
    <mergeCell ref="B110:B111"/>
    <mergeCell ref="C110:C111"/>
    <mergeCell ref="D110:E111"/>
    <mergeCell ref="F110:J110"/>
    <mergeCell ref="A62:E62"/>
    <mergeCell ref="A64:K64"/>
    <mergeCell ref="A65:K65"/>
    <mergeCell ref="A66:A67"/>
    <mergeCell ref="B66:B67"/>
    <mergeCell ref="C66:C67"/>
    <mergeCell ref="D66:E67"/>
    <mergeCell ref="F66:J66"/>
    <mergeCell ref="K66:K67"/>
    <mergeCell ref="A27:E27"/>
    <mergeCell ref="A29:K29"/>
    <mergeCell ref="A30:K30"/>
    <mergeCell ref="A31:A32"/>
    <mergeCell ref="B31:B32"/>
    <mergeCell ref="C31:C32"/>
    <mergeCell ref="D31:E32"/>
    <mergeCell ref="F31:J31"/>
    <mergeCell ref="K31:K32"/>
    <mergeCell ref="A1:K1"/>
    <mergeCell ref="A2:K2"/>
    <mergeCell ref="A3:A4"/>
    <mergeCell ref="B3:B4"/>
    <mergeCell ref="C3:C4"/>
    <mergeCell ref="D3:E4"/>
    <mergeCell ref="F3:J3"/>
    <mergeCell ref="K3: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4"/>
  <sheetViews>
    <sheetView workbookViewId="0">
      <selection activeCell="B18" sqref="B18:W18"/>
    </sheetView>
  </sheetViews>
  <sheetFormatPr defaultRowHeight="12.75"/>
  <cols>
    <col min="7" max="7" width="14.140625" customWidth="1"/>
  </cols>
  <sheetData>
    <row r="2" spans="2:23" ht="17.25">
      <c r="B2" s="485" t="s">
        <v>9</v>
      </c>
      <c r="C2" s="485"/>
      <c r="D2" s="485"/>
      <c r="E2" s="485"/>
      <c r="F2" s="485"/>
      <c r="G2" s="485"/>
      <c r="H2" s="485"/>
      <c r="I2" s="485"/>
      <c r="J2" s="485"/>
      <c r="K2" s="485"/>
      <c r="L2" s="485"/>
      <c r="M2" s="485"/>
      <c r="N2" s="485"/>
      <c r="O2" s="485"/>
      <c r="P2" s="485"/>
      <c r="Q2" s="485"/>
      <c r="R2" s="485"/>
      <c r="S2" s="485"/>
      <c r="T2" s="485"/>
      <c r="U2" s="485"/>
      <c r="V2" s="485"/>
      <c r="W2" s="485"/>
    </row>
    <row r="3" spans="2:23" ht="17.25">
      <c r="B3" s="485" t="s">
        <v>390</v>
      </c>
      <c r="C3" s="485"/>
      <c r="D3" s="485"/>
      <c r="E3" s="485"/>
      <c r="F3" s="485"/>
      <c r="G3" s="485"/>
      <c r="H3" s="485"/>
      <c r="I3" s="485"/>
      <c r="J3" s="485"/>
      <c r="K3" s="485"/>
      <c r="L3" s="485"/>
      <c r="M3" s="485"/>
      <c r="N3" s="485"/>
      <c r="O3" s="485"/>
      <c r="P3" s="485"/>
      <c r="Q3" s="485"/>
      <c r="R3" s="485"/>
      <c r="S3" s="485"/>
      <c r="T3" s="485"/>
      <c r="U3" s="485"/>
      <c r="V3" s="485"/>
      <c r="W3" s="485"/>
    </row>
    <row r="4" spans="2:23" ht="17.25">
      <c r="B4" s="486" t="s">
        <v>391</v>
      </c>
      <c r="C4" s="487" t="s">
        <v>247</v>
      </c>
      <c r="D4" s="488" t="s">
        <v>248</v>
      </c>
      <c r="E4" s="489" t="s">
        <v>166</v>
      </c>
      <c r="F4" s="490"/>
      <c r="G4" s="491"/>
      <c r="H4" s="492" t="s">
        <v>392</v>
      </c>
      <c r="I4" s="493"/>
      <c r="J4" s="493"/>
      <c r="K4" s="493"/>
      <c r="L4" s="493"/>
      <c r="M4" s="493"/>
      <c r="N4" s="493"/>
      <c r="O4" s="493"/>
      <c r="P4" s="493"/>
      <c r="Q4" s="493"/>
      <c r="R4" s="493"/>
      <c r="S4" s="493"/>
      <c r="T4" s="493"/>
      <c r="U4" s="493"/>
      <c r="V4" s="487"/>
      <c r="W4" s="488" t="s">
        <v>208</v>
      </c>
    </row>
    <row r="5" spans="2:23" ht="17.25">
      <c r="B5" s="494" t="s">
        <v>393</v>
      </c>
      <c r="C5" s="487"/>
      <c r="D5" s="488"/>
      <c r="E5" s="495"/>
      <c r="F5" s="496"/>
      <c r="G5" s="497"/>
      <c r="H5" s="492">
        <v>2560</v>
      </c>
      <c r="I5" s="493"/>
      <c r="J5" s="487"/>
      <c r="K5" s="492">
        <v>2561</v>
      </c>
      <c r="L5" s="493"/>
      <c r="M5" s="487"/>
      <c r="N5" s="492">
        <v>2562</v>
      </c>
      <c r="O5" s="493"/>
      <c r="P5" s="487"/>
      <c r="Q5" s="492">
        <v>2563</v>
      </c>
      <c r="R5" s="493"/>
      <c r="S5" s="487"/>
      <c r="T5" s="492">
        <v>2564</v>
      </c>
      <c r="U5" s="493"/>
      <c r="V5" s="487"/>
      <c r="W5" s="488"/>
    </row>
    <row r="6" spans="2:23" ht="17.25">
      <c r="B6" s="498" t="s">
        <v>394</v>
      </c>
      <c r="C6" s="487"/>
      <c r="D6" s="488"/>
      <c r="E6" s="499"/>
      <c r="F6" s="500"/>
      <c r="G6" s="501"/>
      <c r="H6" s="502" t="s">
        <v>227</v>
      </c>
      <c r="I6" s="502" t="s">
        <v>228</v>
      </c>
      <c r="J6" s="502" t="s">
        <v>229</v>
      </c>
      <c r="K6" s="502" t="s">
        <v>230</v>
      </c>
      <c r="L6" s="502" t="s">
        <v>231</v>
      </c>
      <c r="M6" s="502" t="s">
        <v>232</v>
      </c>
      <c r="N6" s="502" t="s">
        <v>233</v>
      </c>
      <c r="O6" s="502" t="s">
        <v>234</v>
      </c>
      <c r="P6" s="502" t="s">
        <v>235</v>
      </c>
      <c r="Q6" s="502" t="s">
        <v>236</v>
      </c>
      <c r="R6" s="502" t="s">
        <v>237</v>
      </c>
      <c r="S6" s="502" t="s">
        <v>238</v>
      </c>
      <c r="T6" s="502" t="s">
        <v>239</v>
      </c>
      <c r="U6" s="502" t="s">
        <v>240</v>
      </c>
      <c r="V6" s="502" t="s">
        <v>241</v>
      </c>
      <c r="W6" s="488"/>
    </row>
    <row r="7" spans="2:23" ht="17.25">
      <c r="B7" s="503">
        <v>1</v>
      </c>
      <c r="C7" s="504" t="s">
        <v>250</v>
      </c>
      <c r="D7" s="504" t="s">
        <v>251</v>
      </c>
      <c r="E7" s="504" t="s">
        <v>256</v>
      </c>
      <c r="F7" s="505" t="s">
        <v>14</v>
      </c>
      <c r="G7" s="506"/>
      <c r="H7" s="504">
        <v>20</v>
      </c>
      <c r="I7" s="504" t="s">
        <v>3</v>
      </c>
      <c r="J7" s="504">
        <v>14</v>
      </c>
      <c r="K7" s="504">
        <v>15</v>
      </c>
      <c r="L7" s="504">
        <v>6</v>
      </c>
      <c r="M7" s="504">
        <v>12</v>
      </c>
      <c r="N7" s="507">
        <v>13</v>
      </c>
      <c r="O7" s="504" t="s">
        <v>3</v>
      </c>
      <c r="P7" s="504" t="s">
        <v>3</v>
      </c>
      <c r="Q7" s="504">
        <v>31</v>
      </c>
      <c r="R7" s="504" t="s">
        <v>3</v>
      </c>
      <c r="S7" s="504" t="s">
        <v>3</v>
      </c>
      <c r="T7" s="504">
        <v>18</v>
      </c>
      <c r="U7" s="504" t="s">
        <v>3</v>
      </c>
      <c r="V7" s="504" t="s">
        <v>3</v>
      </c>
      <c r="W7" s="508">
        <f>SUM(G7:U7)</f>
        <v>129</v>
      </c>
    </row>
    <row r="8" spans="2:23" ht="17.25">
      <c r="B8" s="509">
        <v>2</v>
      </c>
      <c r="C8" s="510" t="s">
        <v>250</v>
      </c>
      <c r="D8" s="510" t="s">
        <v>251</v>
      </c>
      <c r="E8" s="510" t="s">
        <v>257</v>
      </c>
      <c r="F8" s="511" t="s">
        <v>19</v>
      </c>
      <c r="G8" s="512"/>
      <c r="H8" s="513">
        <v>6</v>
      </c>
      <c r="I8" s="510" t="s">
        <v>3</v>
      </c>
      <c r="J8" s="510">
        <v>9</v>
      </c>
      <c r="K8" s="510">
        <v>18</v>
      </c>
      <c r="L8" s="510" t="s">
        <v>3</v>
      </c>
      <c r="M8" s="510" t="s">
        <v>3</v>
      </c>
      <c r="N8" s="509">
        <v>12</v>
      </c>
      <c r="O8" s="510" t="s">
        <v>3</v>
      </c>
      <c r="P8" s="510" t="s">
        <v>3</v>
      </c>
      <c r="Q8" s="510">
        <v>19</v>
      </c>
      <c r="R8" s="510" t="s">
        <v>3</v>
      </c>
      <c r="S8" s="513">
        <v>17</v>
      </c>
      <c r="T8" s="510">
        <v>24</v>
      </c>
      <c r="U8" s="510" t="s">
        <v>3</v>
      </c>
      <c r="V8" s="510" t="s">
        <v>3</v>
      </c>
      <c r="W8" s="514">
        <f>SUM(G8:U8)</f>
        <v>105</v>
      </c>
    </row>
    <row r="9" spans="2:23" ht="17.25">
      <c r="B9" s="515">
        <v>3</v>
      </c>
      <c r="C9" s="516" t="s">
        <v>250</v>
      </c>
      <c r="D9" s="516" t="s">
        <v>251</v>
      </c>
      <c r="E9" s="516" t="s">
        <v>270</v>
      </c>
      <c r="F9" s="517" t="s">
        <v>271</v>
      </c>
      <c r="G9" s="518"/>
      <c r="H9" s="516" t="s">
        <v>3</v>
      </c>
      <c r="I9" s="516" t="s">
        <v>3</v>
      </c>
      <c r="J9" s="516" t="s">
        <v>3</v>
      </c>
      <c r="K9" s="519">
        <v>8</v>
      </c>
      <c r="L9" s="519" t="s">
        <v>3</v>
      </c>
      <c r="M9" s="519" t="s">
        <v>3</v>
      </c>
      <c r="N9" s="515">
        <v>7</v>
      </c>
      <c r="O9" s="519" t="s">
        <v>3</v>
      </c>
      <c r="P9" s="516" t="s">
        <v>3</v>
      </c>
      <c r="Q9" s="516" t="s">
        <v>3</v>
      </c>
      <c r="R9" s="516" t="s">
        <v>3</v>
      </c>
      <c r="S9" s="516" t="s">
        <v>3</v>
      </c>
      <c r="T9" s="516" t="s">
        <v>3</v>
      </c>
      <c r="U9" s="516" t="s">
        <v>3</v>
      </c>
      <c r="V9" s="519" t="s">
        <v>3</v>
      </c>
      <c r="W9" s="514">
        <f>SUM(G9:U9)</f>
        <v>15</v>
      </c>
    </row>
    <row r="10" spans="2:23" ht="17.25">
      <c r="B10" s="520" t="s">
        <v>11</v>
      </c>
      <c r="C10" s="521"/>
      <c r="D10" s="521"/>
      <c r="E10" s="521"/>
      <c r="F10" s="521"/>
      <c r="G10" s="522"/>
      <c r="H10" s="523">
        <f t="shared" ref="H10:W10" si="0">SUM(H7:H9)</f>
        <v>26</v>
      </c>
      <c r="I10" s="523">
        <f t="shared" si="0"/>
        <v>0</v>
      </c>
      <c r="J10" s="523">
        <f t="shared" si="0"/>
        <v>23</v>
      </c>
      <c r="K10" s="523">
        <f t="shared" si="0"/>
        <v>41</v>
      </c>
      <c r="L10" s="523">
        <f t="shared" si="0"/>
        <v>6</v>
      </c>
      <c r="M10" s="523">
        <f t="shared" si="0"/>
        <v>12</v>
      </c>
      <c r="N10" s="523">
        <f t="shared" si="0"/>
        <v>32</v>
      </c>
      <c r="O10" s="523">
        <f t="shared" si="0"/>
        <v>0</v>
      </c>
      <c r="P10" s="523">
        <f t="shared" si="0"/>
        <v>0</v>
      </c>
      <c r="Q10" s="523">
        <f t="shared" si="0"/>
        <v>50</v>
      </c>
      <c r="R10" s="523">
        <f t="shared" si="0"/>
        <v>0</v>
      </c>
      <c r="S10" s="523">
        <f t="shared" si="0"/>
        <v>17</v>
      </c>
      <c r="T10" s="523">
        <f t="shared" si="0"/>
        <v>42</v>
      </c>
      <c r="U10" s="523">
        <f t="shared" si="0"/>
        <v>0</v>
      </c>
      <c r="V10" s="523">
        <f t="shared" si="0"/>
        <v>0</v>
      </c>
      <c r="W10" s="524">
        <f t="shared" si="0"/>
        <v>249</v>
      </c>
    </row>
    <row r="11" spans="2:23" ht="17.25">
      <c r="B11" s="525"/>
      <c r="C11" s="526"/>
      <c r="D11" s="526"/>
      <c r="E11" s="526"/>
      <c r="F11" s="526"/>
      <c r="G11" s="526"/>
      <c r="H11" s="526"/>
      <c r="I11" s="526"/>
      <c r="J11" s="526"/>
      <c r="K11" s="526"/>
      <c r="L11" s="526"/>
      <c r="M11" s="526"/>
      <c r="N11" s="526"/>
      <c r="O11" s="526"/>
      <c r="P11" s="526"/>
      <c r="Q11" s="526"/>
      <c r="R11" s="526"/>
      <c r="S11" s="526"/>
      <c r="T11" s="526"/>
      <c r="U11" s="526"/>
      <c r="V11" s="527"/>
      <c r="W11" s="528"/>
    </row>
    <row r="12" spans="2:23" ht="17.25">
      <c r="B12" s="504">
        <v>1</v>
      </c>
      <c r="C12" s="504" t="s">
        <v>250</v>
      </c>
      <c r="D12" s="504" t="s">
        <v>309</v>
      </c>
      <c r="E12" s="504" t="s">
        <v>310</v>
      </c>
      <c r="F12" s="505" t="s">
        <v>39</v>
      </c>
      <c r="G12" s="506"/>
      <c r="H12" s="504">
        <v>6</v>
      </c>
      <c r="I12" s="504">
        <v>12</v>
      </c>
      <c r="J12" s="529">
        <v>6</v>
      </c>
      <c r="K12" s="504">
        <v>11</v>
      </c>
      <c r="L12" s="529" t="s">
        <v>3</v>
      </c>
      <c r="M12" s="504">
        <v>6</v>
      </c>
      <c r="N12" s="529" t="s">
        <v>3</v>
      </c>
      <c r="O12" s="504" t="s">
        <v>3</v>
      </c>
      <c r="P12" s="529" t="s">
        <v>3</v>
      </c>
      <c r="Q12" s="504">
        <v>16</v>
      </c>
      <c r="R12" s="529" t="s">
        <v>3</v>
      </c>
      <c r="S12" s="504">
        <v>11</v>
      </c>
      <c r="T12" s="504">
        <v>10</v>
      </c>
      <c r="U12" s="504" t="s">
        <v>3</v>
      </c>
      <c r="V12" s="504" t="s">
        <v>3</v>
      </c>
      <c r="W12" s="508">
        <f>SUM(G12:U12)</f>
        <v>78</v>
      </c>
    </row>
    <row r="13" spans="2:23" ht="17.25">
      <c r="B13" s="510">
        <v>2</v>
      </c>
      <c r="C13" s="510" t="s">
        <v>250</v>
      </c>
      <c r="D13" s="510" t="s">
        <v>297</v>
      </c>
      <c r="E13" s="510">
        <v>31403</v>
      </c>
      <c r="F13" s="511" t="s">
        <v>35</v>
      </c>
      <c r="G13" s="512"/>
      <c r="H13" s="510" t="s">
        <v>3</v>
      </c>
      <c r="I13" s="510" t="s">
        <v>3</v>
      </c>
      <c r="J13" s="530" t="s">
        <v>3</v>
      </c>
      <c r="K13" s="510" t="s">
        <v>3</v>
      </c>
      <c r="L13" s="530" t="s">
        <v>3</v>
      </c>
      <c r="M13" s="510" t="s">
        <v>3</v>
      </c>
      <c r="N13" s="530">
        <v>20</v>
      </c>
      <c r="O13" s="510" t="s">
        <v>3</v>
      </c>
      <c r="P13" s="530" t="s">
        <v>3</v>
      </c>
      <c r="Q13" s="510" t="s">
        <v>3</v>
      </c>
      <c r="R13" s="530">
        <v>19</v>
      </c>
      <c r="S13" s="510" t="s">
        <v>3</v>
      </c>
      <c r="T13" s="510" t="s">
        <v>3</v>
      </c>
      <c r="U13" s="531" t="s">
        <v>3</v>
      </c>
      <c r="V13" s="510" t="s">
        <v>3</v>
      </c>
      <c r="W13" s="532">
        <f>SUM(G13:U13)</f>
        <v>39</v>
      </c>
    </row>
    <row r="14" spans="2:23" ht="17.25">
      <c r="B14" s="510">
        <v>3</v>
      </c>
      <c r="C14" s="510" t="s">
        <v>250</v>
      </c>
      <c r="D14" s="510" t="s">
        <v>297</v>
      </c>
      <c r="E14" s="510">
        <v>31503</v>
      </c>
      <c r="F14" s="511" t="s">
        <v>108</v>
      </c>
      <c r="G14" s="512"/>
      <c r="H14" s="510">
        <v>11</v>
      </c>
      <c r="I14" s="510" t="s">
        <v>3</v>
      </c>
      <c r="J14" s="530">
        <v>19</v>
      </c>
      <c r="K14" s="510">
        <v>18</v>
      </c>
      <c r="L14" s="530">
        <v>11</v>
      </c>
      <c r="M14" s="510">
        <v>12</v>
      </c>
      <c r="N14" s="530">
        <v>15</v>
      </c>
      <c r="O14" s="510" t="s">
        <v>3</v>
      </c>
      <c r="P14" s="530" t="s">
        <v>3</v>
      </c>
      <c r="Q14" s="510" t="s">
        <v>3</v>
      </c>
      <c r="R14" s="530" t="s">
        <v>3</v>
      </c>
      <c r="S14" s="510" t="s">
        <v>3</v>
      </c>
      <c r="T14" s="510" t="s">
        <v>3</v>
      </c>
      <c r="U14" s="531" t="s">
        <v>3</v>
      </c>
      <c r="V14" s="510" t="s">
        <v>3</v>
      </c>
      <c r="W14" s="532">
        <f t="shared" ref="W14:W16" si="1">SUM(G14:U14)</f>
        <v>86</v>
      </c>
    </row>
    <row r="15" spans="2:23" ht="17.25">
      <c r="B15" s="510">
        <v>4</v>
      </c>
      <c r="C15" s="510" t="s">
        <v>250</v>
      </c>
      <c r="D15" s="510" t="s">
        <v>314</v>
      </c>
      <c r="E15" s="510" t="s">
        <v>315</v>
      </c>
      <c r="F15" s="511" t="s">
        <v>36</v>
      </c>
      <c r="G15" s="512"/>
      <c r="H15" s="513">
        <v>26</v>
      </c>
      <c r="I15" s="510" t="s">
        <v>3</v>
      </c>
      <c r="J15" s="530">
        <v>6</v>
      </c>
      <c r="K15" s="510">
        <v>32</v>
      </c>
      <c r="L15" s="530" t="s">
        <v>3</v>
      </c>
      <c r="M15" s="510" t="s">
        <v>3</v>
      </c>
      <c r="N15" s="530">
        <v>13</v>
      </c>
      <c r="O15" s="510" t="s">
        <v>3</v>
      </c>
      <c r="P15" s="530" t="s">
        <v>3</v>
      </c>
      <c r="Q15" s="510">
        <v>24</v>
      </c>
      <c r="R15" s="530" t="s">
        <v>3</v>
      </c>
      <c r="S15" s="510" t="s">
        <v>3</v>
      </c>
      <c r="T15" s="510">
        <v>15</v>
      </c>
      <c r="U15" s="531" t="s">
        <v>3</v>
      </c>
      <c r="V15" s="510" t="s">
        <v>3</v>
      </c>
      <c r="W15" s="532">
        <f t="shared" si="1"/>
        <v>116</v>
      </c>
    </row>
    <row r="16" spans="2:23" ht="17.25">
      <c r="B16" s="516">
        <v>5</v>
      </c>
      <c r="C16" s="516" t="s">
        <v>250</v>
      </c>
      <c r="D16" s="516" t="s">
        <v>322</v>
      </c>
      <c r="E16" s="516" t="s">
        <v>323</v>
      </c>
      <c r="F16" s="517" t="s">
        <v>101</v>
      </c>
      <c r="G16" s="518"/>
      <c r="H16" s="516">
        <v>8</v>
      </c>
      <c r="I16" s="516">
        <v>21</v>
      </c>
      <c r="J16" s="533">
        <v>14</v>
      </c>
      <c r="K16" s="516">
        <v>12</v>
      </c>
      <c r="L16" s="533" t="s">
        <v>3</v>
      </c>
      <c r="M16" s="516">
        <v>18</v>
      </c>
      <c r="N16" s="533">
        <v>21</v>
      </c>
      <c r="O16" s="516">
        <v>26</v>
      </c>
      <c r="P16" s="533" t="s">
        <v>3</v>
      </c>
      <c r="Q16" s="516">
        <v>30</v>
      </c>
      <c r="R16" s="533">
        <v>29</v>
      </c>
      <c r="S16" s="516">
        <v>11</v>
      </c>
      <c r="T16" s="516">
        <v>17</v>
      </c>
      <c r="U16" s="531" t="s">
        <v>3</v>
      </c>
      <c r="V16" s="510" t="s">
        <v>3</v>
      </c>
      <c r="W16" s="534">
        <f t="shared" si="1"/>
        <v>207</v>
      </c>
    </row>
    <row r="17" spans="2:23" ht="17.25">
      <c r="B17" s="535" t="s">
        <v>52</v>
      </c>
      <c r="C17" s="536"/>
      <c r="D17" s="536"/>
      <c r="E17" s="536"/>
      <c r="F17" s="536"/>
      <c r="G17" s="537"/>
      <c r="H17" s="538">
        <f t="shared" ref="H17:W17" si="2">SUM(H12:H16)</f>
        <v>51</v>
      </c>
      <c r="I17" s="538">
        <f t="shared" si="2"/>
        <v>33</v>
      </c>
      <c r="J17" s="538">
        <f t="shared" si="2"/>
        <v>45</v>
      </c>
      <c r="K17" s="538">
        <f t="shared" si="2"/>
        <v>73</v>
      </c>
      <c r="L17" s="538">
        <f t="shared" si="2"/>
        <v>11</v>
      </c>
      <c r="M17" s="538">
        <f t="shared" si="2"/>
        <v>36</v>
      </c>
      <c r="N17" s="538">
        <f t="shared" si="2"/>
        <v>69</v>
      </c>
      <c r="O17" s="538">
        <f t="shared" si="2"/>
        <v>26</v>
      </c>
      <c r="P17" s="538">
        <f t="shared" si="2"/>
        <v>0</v>
      </c>
      <c r="Q17" s="538">
        <f t="shared" si="2"/>
        <v>70</v>
      </c>
      <c r="R17" s="538">
        <f t="shared" si="2"/>
        <v>48</v>
      </c>
      <c r="S17" s="538">
        <f t="shared" si="2"/>
        <v>22</v>
      </c>
      <c r="T17" s="538">
        <f t="shared" si="2"/>
        <v>42</v>
      </c>
      <c r="U17" s="538">
        <f t="shared" si="2"/>
        <v>0</v>
      </c>
      <c r="V17" s="538">
        <f t="shared" si="2"/>
        <v>0</v>
      </c>
      <c r="W17" s="539">
        <f t="shared" si="2"/>
        <v>526</v>
      </c>
    </row>
    <row r="18" spans="2:23" ht="17.25">
      <c r="B18" s="540"/>
      <c r="C18" s="541"/>
      <c r="D18" s="541"/>
      <c r="E18" s="541"/>
      <c r="F18" s="541"/>
      <c r="G18" s="541"/>
      <c r="H18" s="541"/>
      <c r="I18" s="541"/>
      <c r="J18" s="541"/>
      <c r="K18" s="541"/>
      <c r="L18" s="541"/>
      <c r="M18" s="541"/>
      <c r="N18" s="541"/>
      <c r="O18" s="541"/>
      <c r="P18" s="541"/>
      <c r="Q18" s="541"/>
      <c r="R18" s="541"/>
      <c r="S18" s="541"/>
      <c r="T18" s="541"/>
      <c r="U18" s="541"/>
      <c r="V18" s="542"/>
      <c r="W18" s="543"/>
    </row>
    <row r="19" spans="2:23" ht="17.25">
      <c r="B19" s="513">
        <v>1</v>
      </c>
      <c r="C19" s="544" t="s">
        <v>250</v>
      </c>
      <c r="D19" s="513" t="s">
        <v>329</v>
      </c>
      <c r="E19" s="544" t="s">
        <v>395</v>
      </c>
      <c r="F19" s="505" t="s">
        <v>46</v>
      </c>
      <c r="G19" s="506"/>
      <c r="H19" s="513" t="s">
        <v>3</v>
      </c>
      <c r="I19" s="544" t="s">
        <v>3</v>
      </c>
      <c r="J19" s="513" t="s">
        <v>3</v>
      </c>
      <c r="K19" s="544" t="s">
        <v>3</v>
      </c>
      <c r="L19" s="513" t="s">
        <v>3</v>
      </c>
      <c r="M19" s="544" t="s">
        <v>3</v>
      </c>
      <c r="N19" s="513" t="s">
        <v>3</v>
      </c>
      <c r="O19" s="544" t="s">
        <v>3</v>
      </c>
      <c r="P19" s="513" t="s">
        <v>3</v>
      </c>
      <c r="Q19" s="544">
        <v>18</v>
      </c>
      <c r="R19" s="513">
        <v>13</v>
      </c>
      <c r="S19" s="513">
        <v>9</v>
      </c>
      <c r="T19" s="513">
        <v>9</v>
      </c>
      <c r="U19" s="513" t="s">
        <v>3</v>
      </c>
      <c r="V19" s="513" t="s">
        <v>3</v>
      </c>
      <c r="W19" s="545">
        <f>SUM(G19:U19)</f>
        <v>49</v>
      </c>
    </row>
    <row r="20" spans="2:23" ht="17.25">
      <c r="B20" s="510">
        <v>2</v>
      </c>
      <c r="C20" s="530" t="s">
        <v>250</v>
      </c>
      <c r="D20" s="510" t="s">
        <v>329</v>
      </c>
      <c r="E20" s="530" t="s">
        <v>333</v>
      </c>
      <c r="F20" s="511" t="s">
        <v>334</v>
      </c>
      <c r="G20" s="512"/>
      <c r="H20" s="510">
        <v>25</v>
      </c>
      <c r="I20" s="530" t="s">
        <v>3</v>
      </c>
      <c r="J20" s="510" t="s">
        <v>3</v>
      </c>
      <c r="K20" s="530">
        <v>9</v>
      </c>
      <c r="L20" s="510">
        <v>18</v>
      </c>
      <c r="M20" s="530">
        <v>7</v>
      </c>
      <c r="N20" s="510">
        <v>14</v>
      </c>
      <c r="O20" s="530" t="s">
        <v>3</v>
      </c>
      <c r="P20" s="510" t="s">
        <v>3</v>
      </c>
      <c r="Q20" s="530" t="s">
        <v>3</v>
      </c>
      <c r="R20" s="510" t="s">
        <v>3</v>
      </c>
      <c r="S20" s="510" t="s">
        <v>3</v>
      </c>
      <c r="T20" s="510" t="s">
        <v>3</v>
      </c>
      <c r="U20" s="510" t="s">
        <v>3</v>
      </c>
      <c r="V20" s="510" t="s">
        <v>3</v>
      </c>
      <c r="W20" s="545">
        <f t="shared" ref="W20:W25" si="3">SUM(G20:U20)</f>
        <v>73</v>
      </c>
    </row>
    <row r="21" spans="2:23" ht="17.25">
      <c r="B21" s="510">
        <v>3</v>
      </c>
      <c r="C21" s="530" t="s">
        <v>250</v>
      </c>
      <c r="D21" s="510" t="s">
        <v>297</v>
      </c>
      <c r="E21" s="530" t="s">
        <v>339</v>
      </c>
      <c r="F21" s="511" t="s">
        <v>340</v>
      </c>
      <c r="G21" s="512"/>
      <c r="H21" s="510">
        <v>8</v>
      </c>
      <c r="I21" s="530" t="s">
        <v>3</v>
      </c>
      <c r="J21" s="510" t="s">
        <v>3</v>
      </c>
      <c r="K21" s="530">
        <v>16</v>
      </c>
      <c r="L21" s="510" t="s">
        <v>3</v>
      </c>
      <c r="M21" s="530" t="s">
        <v>3</v>
      </c>
      <c r="N21" s="510">
        <v>10</v>
      </c>
      <c r="O21" s="530" t="s">
        <v>3</v>
      </c>
      <c r="P21" s="510" t="s">
        <v>3</v>
      </c>
      <c r="Q21" s="530" t="s">
        <v>3</v>
      </c>
      <c r="R21" s="510" t="s">
        <v>3</v>
      </c>
      <c r="S21" s="510" t="s">
        <v>3</v>
      </c>
      <c r="T21" s="510" t="s">
        <v>3</v>
      </c>
      <c r="U21" s="510" t="s">
        <v>3</v>
      </c>
      <c r="V21" s="510" t="s">
        <v>3</v>
      </c>
      <c r="W21" s="545">
        <f t="shared" si="3"/>
        <v>34</v>
      </c>
    </row>
    <row r="22" spans="2:23" ht="17.25">
      <c r="B22" s="510">
        <v>4</v>
      </c>
      <c r="C22" s="530" t="s">
        <v>250</v>
      </c>
      <c r="D22" s="510" t="s">
        <v>343</v>
      </c>
      <c r="E22" s="530" t="s">
        <v>344</v>
      </c>
      <c r="F22" s="511" t="s">
        <v>105</v>
      </c>
      <c r="G22" s="512"/>
      <c r="H22" s="513">
        <v>19</v>
      </c>
      <c r="I22" s="530">
        <v>11</v>
      </c>
      <c r="J22" s="510">
        <v>13</v>
      </c>
      <c r="K22" s="530">
        <v>21</v>
      </c>
      <c r="L22" s="510">
        <v>7</v>
      </c>
      <c r="M22" s="530">
        <v>13</v>
      </c>
      <c r="N22" s="510">
        <v>14</v>
      </c>
      <c r="O22" s="530">
        <v>13</v>
      </c>
      <c r="P22" s="510" t="s">
        <v>3</v>
      </c>
      <c r="Q22" s="530">
        <v>31</v>
      </c>
      <c r="R22" s="510">
        <v>20</v>
      </c>
      <c r="S22" s="510">
        <v>11</v>
      </c>
      <c r="T22" s="510">
        <v>13</v>
      </c>
      <c r="U22" s="510" t="s">
        <v>3</v>
      </c>
      <c r="V22" s="510" t="s">
        <v>3</v>
      </c>
      <c r="W22" s="545">
        <f t="shared" si="3"/>
        <v>186</v>
      </c>
    </row>
    <row r="23" spans="2:23" ht="17.25">
      <c r="B23" s="510">
        <v>5</v>
      </c>
      <c r="C23" s="530" t="s">
        <v>250</v>
      </c>
      <c r="D23" s="510" t="s">
        <v>345</v>
      </c>
      <c r="E23" s="530">
        <v>43705</v>
      </c>
      <c r="F23" s="511" t="s">
        <v>94</v>
      </c>
      <c r="G23" s="512"/>
      <c r="H23" s="510">
        <v>9</v>
      </c>
      <c r="I23" s="530" t="s">
        <v>3</v>
      </c>
      <c r="J23" s="510">
        <v>8</v>
      </c>
      <c r="K23" s="530">
        <v>14</v>
      </c>
      <c r="L23" s="510">
        <v>8</v>
      </c>
      <c r="M23" s="530" t="s">
        <v>3</v>
      </c>
      <c r="N23" s="510">
        <v>14</v>
      </c>
      <c r="O23" s="530" t="s">
        <v>3</v>
      </c>
      <c r="P23" s="510" t="s">
        <v>3</v>
      </c>
      <c r="Q23" s="530" t="s">
        <v>3</v>
      </c>
      <c r="R23" s="510" t="s">
        <v>3</v>
      </c>
      <c r="S23" s="510" t="s">
        <v>3</v>
      </c>
      <c r="T23" s="510" t="s">
        <v>3</v>
      </c>
      <c r="U23" s="510" t="s">
        <v>3</v>
      </c>
      <c r="V23" s="510" t="s">
        <v>3</v>
      </c>
      <c r="W23" s="545">
        <f t="shared" si="3"/>
        <v>53</v>
      </c>
    </row>
    <row r="24" spans="2:23" ht="17.25">
      <c r="B24" s="510">
        <v>6</v>
      </c>
      <c r="C24" s="530" t="s">
        <v>250</v>
      </c>
      <c r="D24" s="510" t="s">
        <v>345</v>
      </c>
      <c r="E24" s="530" t="s">
        <v>347</v>
      </c>
      <c r="F24" s="511" t="s">
        <v>45</v>
      </c>
      <c r="G24" s="512"/>
      <c r="H24" s="510">
        <v>24</v>
      </c>
      <c r="I24" s="530">
        <v>18</v>
      </c>
      <c r="J24" s="510">
        <v>18</v>
      </c>
      <c r="K24" s="530">
        <v>28</v>
      </c>
      <c r="L24" s="510">
        <v>14</v>
      </c>
      <c r="M24" s="530">
        <v>22</v>
      </c>
      <c r="N24" s="510">
        <v>43</v>
      </c>
      <c r="O24" s="530" t="s">
        <v>3</v>
      </c>
      <c r="P24" s="510" t="s">
        <v>3</v>
      </c>
      <c r="Q24" s="530">
        <v>48</v>
      </c>
      <c r="R24" s="510">
        <v>18</v>
      </c>
      <c r="S24" s="510">
        <v>22</v>
      </c>
      <c r="T24" s="510">
        <v>34</v>
      </c>
      <c r="U24" s="510" t="s">
        <v>3</v>
      </c>
      <c r="V24" s="510" t="s">
        <v>3</v>
      </c>
      <c r="W24" s="545">
        <f t="shared" si="3"/>
        <v>289</v>
      </c>
    </row>
    <row r="25" spans="2:23" ht="17.25">
      <c r="B25" s="516">
        <v>7</v>
      </c>
      <c r="C25" s="533" t="s">
        <v>250</v>
      </c>
      <c r="D25" s="516" t="s">
        <v>345</v>
      </c>
      <c r="E25" s="533" t="s">
        <v>348</v>
      </c>
      <c r="F25" s="517" t="s">
        <v>48</v>
      </c>
      <c r="G25" s="518"/>
      <c r="H25" s="546">
        <v>17</v>
      </c>
      <c r="I25" s="533">
        <v>12</v>
      </c>
      <c r="J25" s="516">
        <v>13</v>
      </c>
      <c r="K25" s="533">
        <v>9</v>
      </c>
      <c r="L25" s="516" t="s">
        <v>3</v>
      </c>
      <c r="M25" s="533">
        <v>4</v>
      </c>
      <c r="N25" s="516">
        <v>16</v>
      </c>
      <c r="O25" s="533" t="s">
        <v>3</v>
      </c>
      <c r="P25" s="516" t="s">
        <v>3</v>
      </c>
      <c r="Q25" s="533">
        <v>25</v>
      </c>
      <c r="R25" s="516">
        <v>10</v>
      </c>
      <c r="S25" s="510" t="s">
        <v>3</v>
      </c>
      <c r="T25" s="510" t="s">
        <v>3</v>
      </c>
      <c r="U25" s="510" t="s">
        <v>3</v>
      </c>
      <c r="V25" s="510" t="s">
        <v>3</v>
      </c>
      <c r="W25" s="547">
        <f t="shared" si="3"/>
        <v>106</v>
      </c>
    </row>
    <row r="26" spans="2:23" ht="17.25">
      <c r="B26" s="548" t="s">
        <v>10</v>
      </c>
      <c r="C26" s="549"/>
      <c r="D26" s="549"/>
      <c r="E26" s="549"/>
      <c r="F26" s="549"/>
      <c r="G26" s="550"/>
      <c r="H26" s="551">
        <f t="shared" ref="H26:W26" si="4">SUM(H19:H25)</f>
        <v>102</v>
      </c>
      <c r="I26" s="551">
        <f t="shared" si="4"/>
        <v>41</v>
      </c>
      <c r="J26" s="551">
        <f t="shared" si="4"/>
        <v>52</v>
      </c>
      <c r="K26" s="551">
        <f t="shared" si="4"/>
        <v>97</v>
      </c>
      <c r="L26" s="551">
        <f t="shared" si="4"/>
        <v>47</v>
      </c>
      <c r="M26" s="551">
        <f t="shared" si="4"/>
        <v>46</v>
      </c>
      <c r="N26" s="551">
        <f t="shared" si="4"/>
        <v>111</v>
      </c>
      <c r="O26" s="551">
        <f t="shared" si="4"/>
        <v>13</v>
      </c>
      <c r="P26" s="551">
        <f t="shared" si="4"/>
        <v>0</v>
      </c>
      <c r="Q26" s="551">
        <f t="shared" si="4"/>
        <v>122</v>
      </c>
      <c r="R26" s="551">
        <f t="shared" si="4"/>
        <v>61</v>
      </c>
      <c r="S26" s="551">
        <f t="shared" si="4"/>
        <v>42</v>
      </c>
      <c r="T26" s="551">
        <f t="shared" si="4"/>
        <v>56</v>
      </c>
      <c r="U26" s="551">
        <f t="shared" si="4"/>
        <v>0</v>
      </c>
      <c r="V26" s="551">
        <f t="shared" si="4"/>
        <v>0</v>
      </c>
      <c r="W26" s="551">
        <f t="shared" si="4"/>
        <v>790</v>
      </c>
    </row>
    <row r="27" spans="2:23" ht="17.25">
      <c r="B27" s="540"/>
      <c r="C27" s="541"/>
      <c r="D27" s="541"/>
      <c r="E27" s="541"/>
      <c r="F27" s="541"/>
      <c r="G27" s="541"/>
      <c r="H27" s="541"/>
      <c r="I27" s="541"/>
      <c r="J27" s="541"/>
      <c r="K27" s="541"/>
      <c r="L27" s="541"/>
      <c r="M27" s="541"/>
      <c r="N27" s="541"/>
      <c r="O27" s="541"/>
      <c r="P27" s="541"/>
      <c r="Q27" s="541"/>
      <c r="R27" s="541"/>
      <c r="S27" s="541"/>
      <c r="T27" s="541"/>
      <c r="U27" s="541"/>
      <c r="V27" s="542"/>
      <c r="W27" s="543"/>
    </row>
    <row r="28" spans="2:23" ht="17.25">
      <c r="B28" s="503">
        <v>1</v>
      </c>
      <c r="C28" s="513" t="s">
        <v>250</v>
      </c>
      <c r="D28" s="544" t="s">
        <v>251</v>
      </c>
      <c r="E28" s="513">
        <v>51802</v>
      </c>
      <c r="F28" s="505" t="s">
        <v>100</v>
      </c>
      <c r="G28" s="506"/>
      <c r="H28" s="513" t="s">
        <v>3</v>
      </c>
      <c r="I28" s="513" t="s">
        <v>3</v>
      </c>
      <c r="J28" s="544" t="s">
        <v>3</v>
      </c>
      <c r="K28" s="513" t="s">
        <v>3</v>
      </c>
      <c r="L28" s="544" t="s">
        <v>3</v>
      </c>
      <c r="M28" s="513" t="s">
        <v>3</v>
      </c>
      <c r="N28" s="544" t="s">
        <v>3</v>
      </c>
      <c r="O28" s="513" t="s">
        <v>3</v>
      </c>
      <c r="P28" s="544" t="s">
        <v>3</v>
      </c>
      <c r="Q28" s="513" t="s">
        <v>3</v>
      </c>
      <c r="R28" s="544" t="s">
        <v>3</v>
      </c>
      <c r="S28" s="513" t="s">
        <v>3</v>
      </c>
      <c r="T28" s="544" t="s">
        <v>3</v>
      </c>
      <c r="U28" s="513" t="s">
        <v>3</v>
      </c>
      <c r="V28" s="513" t="s">
        <v>3</v>
      </c>
      <c r="W28" s="552">
        <f>SUM(G28:U28)</f>
        <v>0</v>
      </c>
    </row>
    <row r="29" spans="2:23" ht="17.25">
      <c r="B29" s="509">
        <v>2</v>
      </c>
      <c r="C29" s="510" t="s">
        <v>250</v>
      </c>
      <c r="D29" s="530" t="s">
        <v>251</v>
      </c>
      <c r="E29" s="510">
        <v>52302</v>
      </c>
      <c r="F29" s="511" t="s">
        <v>87</v>
      </c>
      <c r="G29" s="512"/>
      <c r="H29" s="510" t="s">
        <v>3</v>
      </c>
      <c r="I29" s="510" t="s">
        <v>3</v>
      </c>
      <c r="J29" s="530" t="s">
        <v>3</v>
      </c>
      <c r="K29" s="510" t="s">
        <v>3</v>
      </c>
      <c r="L29" s="530" t="s">
        <v>3</v>
      </c>
      <c r="M29" s="510" t="s">
        <v>3</v>
      </c>
      <c r="N29" s="530">
        <v>7</v>
      </c>
      <c r="O29" s="510" t="s">
        <v>3</v>
      </c>
      <c r="P29" s="530" t="s">
        <v>3</v>
      </c>
      <c r="Q29" s="510">
        <v>6</v>
      </c>
      <c r="R29" s="530" t="s">
        <v>3</v>
      </c>
      <c r="S29" s="510" t="s">
        <v>3</v>
      </c>
      <c r="T29" s="510">
        <v>19</v>
      </c>
      <c r="U29" s="531" t="s">
        <v>3</v>
      </c>
      <c r="V29" s="510" t="s">
        <v>3</v>
      </c>
      <c r="W29" s="552">
        <f t="shared" ref="W29:W39" si="5">SUM(G29:U29)</f>
        <v>32</v>
      </c>
    </row>
    <row r="30" spans="2:23" ht="17.25">
      <c r="B30" s="503">
        <v>3</v>
      </c>
      <c r="C30" s="510" t="s">
        <v>250</v>
      </c>
      <c r="D30" s="530" t="s">
        <v>251</v>
      </c>
      <c r="E30" s="510" t="s">
        <v>361</v>
      </c>
      <c r="F30" s="511" t="s">
        <v>86</v>
      </c>
      <c r="G30" s="512"/>
      <c r="H30" s="510">
        <v>8</v>
      </c>
      <c r="I30" s="510" t="s">
        <v>3</v>
      </c>
      <c r="J30" s="530">
        <v>9</v>
      </c>
      <c r="K30" s="510">
        <v>10</v>
      </c>
      <c r="L30" s="530" t="s">
        <v>3</v>
      </c>
      <c r="M30" s="510" t="s">
        <v>3</v>
      </c>
      <c r="N30" s="530">
        <v>7</v>
      </c>
      <c r="O30" s="510" t="s">
        <v>3</v>
      </c>
      <c r="P30" s="530" t="s">
        <v>3</v>
      </c>
      <c r="Q30" s="510" t="s">
        <v>3</v>
      </c>
      <c r="R30" s="530" t="s">
        <v>3</v>
      </c>
      <c r="S30" s="510" t="s">
        <v>3</v>
      </c>
      <c r="T30" s="510" t="s">
        <v>3</v>
      </c>
      <c r="U30" s="531" t="s">
        <v>3</v>
      </c>
      <c r="V30" s="510" t="s">
        <v>3</v>
      </c>
      <c r="W30" s="552">
        <f t="shared" si="5"/>
        <v>34</v>
      </c>
    </row>
    <row r="31" spans="2:23" ht="17.25">
      <c r="B31" s="509">
        <v>4</v>
      </c>
      <c r="C31" s="510" t="s">
        <v>250</v>
      </c>
      <c r="D31" s="530" t="s">
        <v>251</v>
      </c>
      <c r="E31" s="510">
        <v>54902</v>
      </c>
      <c r="F31" s="511" t="s">
        <v>370</v>
      </c>
      <c r="G31" s="512"/>
      <c r="H31" s="510" t="s">
        <v>3</v>
      </c>
      <c r="I31" s="510" t="s">
        <v>3</v>
      </c>
      <c r="J31" s="530" t="s">
        <v>3</v>
      </c>
      <c r="K31" s="510" t="s">
        <v>3</v>
      </c>
      <c r="L31" s="530" t="s">
        <v>3</v>
      </c>
      <c r="M31" s="510" t="s">
        <v>3</v>
      </c>
      <c r="N31" s="530" t="s">
        <v>3</v>
      </c>
      <c r="O31" s="510" t="s">
        <v>3</v>
      </c>
      <c r="P31" s="510" t="s">
        <v>3</v>
      </c>
      <c r="Q31" s="531">
        <v>4</v>
      </c>
      <c r="R31" s="510" t="s">
        <v>3</v>
      </c>
      <c r="S31" s="531">
        <v>13</v>
      </c>
      <c r="T31" s="510" t="s">
        <v>3</v>
      </c>
      <c r="U31" s="531" t="s">
        <v>3</v>
      </c>
      <c r="V31" s="510" t="s">
        <v>3</v>
      </c>
      <c r="W31" s="552">
        <f t="shared" si="5"/>
        <v>17</v>
      </c>
    </row>
    <row r="32" spans="2:23" ht="17.25">
      <c r="B32" s="503">
        <v>5</v>
      </c>
      <c r="C32" s="510" t="s">
        <v>250</v>
      </c>
      <c r="D32" s="530" t="s">
        <v>251</v>
      </c>
      <c r="E32" s="510">
        <v>55619</v>
      </c>
      <c r="F32" s="511" t="s">
        <v>372</v>
      </c>
      <c r="G32" s="512"/>
      <c r="H32" s="510" t="s">
        <v>3</v>
      </c>
      <c r="I32" s="510" t="s">
        <v>3</v>
      </c>
      <c r="J32" s="530" t="s">
        <v>3</v>
      </c>
      <c r="K32" s="510" t="s">
        <v>3</v>
      </c>
      <c r="L32" s="530" t="s">
        <v>3</v>
      </c>
      <c r="M32" s="510" t="s">
        <v>3</v>
      </c>
      <c r="N32" s="530" t="s">
        <v>3</v>
      </c>
      <c r="O32" s="510" t="s">
        <v>3</v>
      </c>
      <c r="P32" s="510" t="s">
        <v>3</v>
      </c>
      <c r="Q32" s="531" t="s">
        <v>3</v>
      </c>
      <c r="R32" s="510" t="s">
        <v>3</v>
      </c>
      <c r="S32" s="530" t="s">
        <v>3</v>
      </c>
      <c r="T32" s="510">
        <v>13</v>
      </c>
      <c r="U32" s="531" t="s">
        <v>3</v>
      </c>
      <c r="V32" s="510" t="s">
        <v>3</v>
      </c>
      <c r="W32" s="552">
        <f t="shared" si="5"/>
        <v>13</v>
      </c>
    </row>
    <row r="33" spans="2:23" ht="17.25">
      <c r="B33" s="509">
        <v>6</v>
      </c>
      <c r="C33" s="510" t="s">
        <v>396</v>
      </c>
      <c r="D33" s="530" t="s">
        <v>362</v>
      </c>
      <c r="E33" s="553">
        <v>55711</v>
      </c>
      <c r="F33" s="554" t="s">
        <v>397</v>
      </c>
      <c r="G33" s="555"/>
      <c r="H33" s="510" t="s">
        <v>3</v>
      </c>
      <c r="I33" s="510" t="s">
        <v>3</v>
      </c>
      <c r="J33" s="530" t="s">
        <v>3</v>
      </c>
      <c r="K33" s="510" t="s">
        <v>3</v>
      </c>
      <c r="L33" s="530" t="s">
        <v>3</v>
      </c>
      <c r="M33" s="510">
        <v>13</v>
      </c>
      <c r="N33" s="530">
        <v>21</v>
      </c>
      <c r="O33" s="510" t="s">
        <v>3</v>
      </c>
      <c r="P33" s="510" t="s">
        <v>3</v>
      </c>
      <c r="Q33" s="531">
        <v>12</v>
      </c>
      <c r="R33" s="510" t="s">
        <v>3</v>
      </c>
      <c r="S33" s="531" t="s">
        <v>3</v>
      </c>
      <c r="T33" s="510" t="s">
        <v>3</v>
      </c>
      <c r="U33" s="531" t="s">
        <v>3</v>
      </c>
      <c r="V33" s="510" t="s">
        <v>3</v>
      </c>
      <c r="W33" s="552">
        <f t="shared" si="5"/>
        <v>46</v>
      </c>
    </row>
    <row r="34" spans="2:23" ht="17.25">
      <c r="B34" s="503">
        <v>7</v>
      </c>
      <c r="C34" s="510" t="s">
        <v>396</v>
      </c>
      <c r="D34" s="530" t="s">
        <v>362</v>
      </c>
      <c r="E34" s="65">
        <v>55811</v>
      </c>
      <c r="F34" s="556" t="s">
        <v>398</v>
      </c>
      <c r="G34" s="557"/>
      <c r="H34" s="510" t="s">
        <v>3</v>
      </c>
      <c r="I34" s="510" t="s">
        <v>3</v>
      </c>
      <c r="J34" s="530" t="s">
        <v>3</v>
      </c>
      <c r="K34" s="510" t="s">
        <v>3</v>
      </c>
      <c r="L34" s="530" t="s">
        <v>3</v>
      </c>
      <c r="M34" s="510">
        <v>8</v>
      </c>
      <c r="N34" s="530">
        <v>3</v>
      </c>
      <c r="O34" s="510" t="s">
        <v>3</v>
      </c>
      <c r="P34" s="530" t="s">
        <v>3</v>
      </c>
      <c r="Q34" s="510">
        <v>10</v>
      </c>
      <c r="R34" s="510" t="s">
        <v>3</v>
      </c>
      <c r="S34" s="531" t="s">
        <v>3</v>
      </c>
      <c r="T34" s="510" t="s">
        <v>3</v>
      </c>
      <c r="U34" s="531" t="s">
        <v>3</v>
      </c>
      <c r="V34" s="510" t="s">
        <v>3</v>
      </c>
      <c r="W34" s="552">
        <f t="shared" si="5"/>
        <v>21</v>
      </c>
    </row>
    <row r="35" spans="2:23" ht="17.25">
      <c r="B35" s="509">
        <v>8</v>
      </c>
      <c r="C35" s="510" t="s">
        <v>396</v>
      </c>
      <c r="D35" s="530" t="s">
        <v>362</v>
      </c>
      <c r="E35" s="65">
        <v>55911</v>
      </c>
      <c r="F35" s="556" t="s">
        <v>399</v>
      </c>
      <c r="G35" s="557"/>
      <c r="H35" s="510" t="s">
        <v>3</v>
      </c>
      <c r="I35" s="510" t="s">
        <v>3</v>
      </c>
      <c r="J35" s="530" t="s">
        <v>3</v>
      </c>
      <c r="K35" s="510" t="s">
        <v>3</v>
      </c>
      <c r="L35" s="530" t="s">
        <v>3</v>
      </c>
      <c r="M35" s="510">
        <v>12</v>
      </c>
      <c r="N35" s="530">
        <v>18</v>
      </c>
      <c r="O35" s="510">
        <v>5</v>
      </c>
      <c r="P35" s="530" t="s">
        <v>3</v>
      </c>
      <c r="Q35" s="510">
        <v>29</v>
      </c>
      <c r="R35" s="530">
        <v>23</v>
      </c>
      <c r="S35" s="510" t="s">
        <v>3</v>
      </c>
      <c r="T35" s="510" t="s">
        <v>3</v>
      </c>
      <c r="U35" s="531" t="s">
        <v>3</v>
      </c>
      <c r="V35" s="510" t="s">
        <v>3</v>
      </c>
      <c r="W35" s="552">
        <f t="shared" si="5"/>
        <v>87</v>
      </c>
    </row>
    <row r="36" spans="2:23" ht="17.25">
      <c r="B36" s="509">
        <v>9</v>
      </c>
      <c r="C36" s="510" t="s">
        <v>396</v>
      </c>
      <c r="D36" s="530" t="s">
        <v>362</v>
      </c>
      <c r="E36" s="513">
        <v>54011</v>
      </c>
      <c r="F36" s="558" t="s">
        <v>376</v>
      </c>
      <c r="G36" s="559"/>
      <c r="H36" s="510" t="s">
        <v>3</v>
      </c>
      <c r="I36" s="510" t="s">
        <v>3</v>
      </c>
      <c r="J36" s="530" t="s">
        <v>3</v>
      </c>
      <c r="K36" s="510" t="s">
        <v>3</v>
      </c>
      <c r="L36" s="530" t="s">
        <v>3</v>
      </c>
      <c r="M36" s="510" t="s">
        <v>3</v>
      </c>
      <c r="N36" s="530" t="s">
        <v>3</v>
      </c>
      <c r="O36" s="510" t="s">
        <v>3</v>
      </c>
      <c r="P36" s="530" t="s">
        <v>3</v>
      </c>
      <c r="Q36" s="510" t="s">
        <v>3</v>
      </c>
      <c r="R36" s="530" t="s">
        <v>3</v>
      </c>
      <c r="S36" s="510" t="s">
        <v>3</v>
      </c>
      <c r="T36" s="510" t="s">
        <v>3</v>
      </c>
      <c r="U36" s="531" t="s">
        <v>3</v>
      </c>
      <c r="V36" s="510" t="s">
        <v>3</v>
      </c>
      <c r="W36" s="560">
        <f t="shared" si="5"/>
        <v>0</v>
      </c>
    </row>
    <row r="37" spans="2:23" ht="17.25">
      <c r="B37" s="509">
        <v>10</v>
      </c>
      <c r="C37" s="510" t="s">
        <v>400</v>
      </c>
      <c r="D37" s="530" t="s">
        <v>362</v>
      </c>
      <c r="E37" s="510">
        <v>55211</v>
      </c>
      <c r="F37" s="511" t="s">
        <v>401</v>
      </c>
      <c r="G37" s="512"/>
      <c r="H37" s="510" t="s">
        <v>3</v>
      </c>
      <c r="I37" s="510" t="s">
        <v>3</v>
      </c>
      <c r="J37" s="530" t="s">
        <v>3</v>
      </c>
      <c r="K37" s="510" t="s">
        <v>3</v>
      </c>
      <c r="L37" s="530" t="s">
        <v>3</v>
      </c>
      <c r="M37" s="510" t="s">
        <v>3</v>
      </c>
      <c r="N37" s="530" t="s">
        <v>3</v>
      </c>
      <c r="O37" s="510" t="s">
        <v>3</v>
      </c>
      <c r="P37" s="530" t="s">
        <v>3</v>
      </c>
      <c r="Q37" s="510" t="s">
        <v>3</v>
      </c>
      <c r="R37" s="530" t="s">
        <v>3</v>
      </c>
      <c r="S37" s="510" t="s">
        <v>3</v>
      </c>
      <c r="T37" s="510">
        <v>19</v>
      </c>
      <c r="U37" s="531" t="s">
        <v>3</v>
      </c>
      <c r="V37" s="510" t="s">
        <v>3</v>
      </c>
      <c r="W37" s="560">
        <f t="shared" si="5"/>
        <v>19</v>
      </c>
    </row>
    <row r="38" spans="2:23" ht="17.25">
      <c r="B38" s="509">
        <v>11</v>
      </c>
      <c r="C38" s="510" t="s">
        <v>400</v>
      </c>
      <c r="D38" s="530" t="s">
        <v>362</v>
      </c>
      <c r="E38" s="510">
        <v>55311</v>
      </c>
      <c r="F38" s="511" t="s">
        <v>402</v>
      </c>
      <c r="G38" s="512"/>
      <c r="H38" s="510" t="s">
        <v>3</v>
      </c>
      <c r="I38" s="510" t="s">
        <v>3</v>
      </c>
      <c r="J38" s="530" t="s">
        <v>3</v>
      </c>
      <c r="K38" s="510" t="s">
        <v>3</v>
      </c>
      <c r="L38" s="530" t="s">
        <v>3</v>
      </c>
      <c r="M38" s="510" t="s">
        <v>3</v>
      </c>
      <c r="N38" s="530" t="s">
        <v>3</v>
      </c>
      <c r="O38" s="510" t="s">
        <v>3</v>
      </c>
      <c r="P38" s="530" t="s">
        <v>3</v>
      </c>
      <c r="Q38" s="510" t="s">
        <v>3</v>
      </c>
      <c r="R38" s="530" t="s">
        <v>3</v>
      </c>
      <c r="S38" s="510" t="s">
        <v>3</v>
      </c>
      <c r="T38" s="510" t="s">
        <v>3</v>
      </c>
      <c r="U38" s="531" t="s">
        <v>3</v>
      </c>
      <c r="V38" s="510" t="s">
        <v>3</v>
      </c>
      <c r="W38" s="560">
        <f t="shared" si="5"/>
        <v>0</v>
      </c>
    </row>
    <row r="39" spans="2:23" ht="17.25">
      <c r="B39" s="509">
        <v>12</v>
      </c>
      <c r="C39" s="510" t="s">
        <v>400</v>
      </c>
      <c r="D39" s="530" t="s">
        <v>362</v>
      </c>
      <c r="E39" s="510">
        <v>55411</v>
      </c>
      <c r="F39" s="517" t="s">
        <v>403</v>
      </c>
      <c r="G39" s="518"/>
      <c r="H39" s="510" t="s">
        <v>3</v>
      </c>
      <c r="I39" s="510" t="s">
        <v>3</v>
      </c>
      <c r="J39" s="530" t="s">
        <v>3</v>
      </c>
      <c r="K39" s="510" t="s">
        <v>3</v>
      </c>
      <c r="L39" s="530" t="s">
        <v>3</v>
      </c>
      <c r="M39" s="510" t="s">
        <v>3</v>
      </c>
      <c r="N39" s="530" t="s">
        <v>3</v>
      </c>
      <c r="O39" s="510" t="s">
        <v>3</v>
      </c>
      <c r="P39" s="530" t="s">
        <v>3</v>
      </c>
      <c r="Q39" s="510" t="s">
        <v>3</v>
      </c>
      <c r="R39" s="530" t="s">
        <v>3</v>
      </c>
      <c r="S39" s="510" t="s">
        <v>3</v>
      </c>
      <c r="T39" s="510">
        <v>36</v>
      </c>
      <c r="U39" s="531" t="s">
        <v>3</v>
      </c>
      <c r="V39" s="510" t="s">
        <v>3</v>
      </c>
      <c r="W39" s="560">
        <f t="shared" si="5"/>
        <v>36</v>
      </c>
    </row>
    <row r="40" spans="2:23" ht="17.25">
      <c r="B40" s="561" t="s">
        <v>1</v>
      </c>
      <c r="C40" s="562"/>
      <c r="D40" s="562"/>
      <c r="E40" s="562"/>
      <c r="F40" s="562"/>
      <c r="G40" s="563"/>
      <c r="H40" s="564">
        <f t="shared" ref="H40:W40" si="6">SUM(H28:H39)</f>
        <v>8</v>
      </c>
      <c r="I40" s="564">
        <f t="shared" si="6"/>
        <v>0</v>
      </c>
      <c r="J40" s="564">
        <f t="shared" si="6"/>
        <v>9</v>
      </c>
      <c r="K40" s="564">
        <f t="shared" si="6"/>
        <v>10</v>
      </c>
      <c r="L40" s="564">
        <f t="shared" si="6"/>
        <v>0</v>
      </c>
      <c r="M40" s="564">
        <f t="shared" si="6"/>
        <v>33</v>
      </c>
      <c r="N40" s="564">
        <f t="shared" si="6"/>
        <v>56</v>
      </c>
      <c r="O40" s="564">
        <f t="shared" si="6"/>
        <v>5</v>
      </c>
      <c r="P40" s="564">
        <f t="shared" si="6"/>
        <v>0</v>
      </c>
      <c r="Q40" s="564">
        <f t="shared" si="6"/>
        <v>61</v>
      </c>
      <c r="R40" s="564">
        <f t="shared" si="6"/>
        <v>23</v>
      </c>
      <c r="S40" s="564">
        <f t="shared" si="6"/>
        <v>13</v>
      </c>
      <c r="T40" s="564">
        <f t="shared" si="6"/>
        <v>87</v>
      </c>
      <c r="U40" s="564">
        <f t="shared" si="6"/>
        <v>0</v>
      </c>
      <c r="V40" s="564">
        <f t="shared" si="6"/>
        <v>0</v>
      </c>
      <c r="W40" s="565">
        <f t="shared" si="6"/>
        <v>305</v>
      </c>
    </row>
    <row r="41" spans="2:23" ht="17.25">
      <c r="B41" s="540"/>
      <c r="C41" s="541"/>
      <c r="D41" s="541"/>
      <c r="E41" s="541"/>
      <c r="F41" s="541"/>
      <c r="G41" s="541"/>
      <c r="H41" s="541"/>
      <c r="I41" s="541"/>
      <c r="J41" s="541"/>
      <c r="K41" s="541"/>
      <c r="L41" s="541"/>
      <c r="M41" s="541"/>
      <c r="N41" s="541"/>
      <c r="O41" s="541"/>
      <c r="P41" s="541"/>
      <c r="Q41" s="541"/>
      <c r="R41" s="541"/>
      <c r="S41" s="541"/>
      <c r="T41" s="541"/>
      <c r="U41" s="541"/>
      <c r="V41" s="542"/>
      <c r="W41" s="542"/>
    </row>
    <row r="42" spans="2:23" ht="17.25">
      <c r="B42" s="492" t="s">
        <v>208</v>
      </c>
      <c r="C42" s="493"/>
      <c r="D42" s="493"/>
      <c r="E42" s="493"/>
      <c r="F42" s="493"/>
      <c r="G42" s="487"/>
      <c r="H42" s="502">
        <f t="shared" ref="H42:W42" si="7">SUM(H10+H17+H26+H40)</f>
        <v>187</v>
      </c>
      <c r="I42" s="502">
        <f t="shared" si="7"/>
        <v>74</v>
      </c>
      <c r="J42" s="502">
        <f t="shared" si="7"/>
        <v>129</v>
      </c>
      <c r="K42" s="502">
        <f t="shared" si="7"/>
        <v>221</v>
      </c>
      <c r="L42" s="502">
        <f t="shared" si="7"/>
        <v>64</v>
      </c>
      <c r="M42" s="502">
        <f t="shared" si="7"/>
        <v>127</v>
      </c>
      <c r="N42" s="502">
        <f t="shared" si="7"/>
        <v>268</v>
      </c>
      <c r="O42" s="502">
        <f t="shared" si="7"/>
        <v>44</v>
      </c>
      <c r="P42" s="502">
        <f t="shared" si="7"/>
        <v>0</v>
      </c>
      <c r="Q42" s="502">
        <f t="shared" si="7"/>
        <v>303</v>
      </c>
      <c r="R42" s="502">
        <f t="shared" si="7"/>
        <v>132</v>
      </c>
      <c r="S42" s="502">
        <f t="shared" si="7"/>
        <v>94</v>
      </c>
      <c r="T42" s="502">
        <f t="shared" si="7"/>
        <v>227</v>
      </c>
      <c r="U42" s="502">
        <f t="shared" si="7"/>
        <v>0</v>
      </c>
      <c r="V42" s="502">
        <f t="shared" si="7"/>
        <v>0</v>
      </c>
      <c r="W42" s="502">
        <f t="shared" si="7"/>
        <v>1870</v>
      </c>
    </row>
    <row r="43" spans="2:23" ht="17.25">
      <c r="B43" s="566"/>
      <c r="C43" s="566"/>
      <c r="D43" s="566"/>
      <c r="E43" s="566"/>
      <c r="F43" s="566"/>
      <c r="G43" s="566"/>
      <c r="H43" s="566"/>
      <c r="I43" s="566"/>
      <c r="J43" s="566"/>
      <c r="K43" s="566"/>
      <c r="L43" s="566"/>
      <c r="M43" s="566"/>
      <c r="N43" s="566"/>
      <c r="O43" s="566"/>
      <c r="P43" s="566"/>
      <c r="Q43" s="566"/>
      <c r="R43" s="566"/>
      <c r="S43" s="566"/>
      <c r="T43" s="566"/>
      <c r="U43" s="566"/>
      <c r="V43" s="566"/>
      <c r="W43" s="566"/>
    </row>
    <row r="44" spans="2:23" ht="17.25">
      <c r="B44" s="567"/>
      <c r="C44" s="567"/>
      <c r="D44" s="567"/>
      <c r="E44" s="567"/>
      <c r="F44" s="567"/>
      <c r="G44" s="567"/>
      <c r="H44" s="567"/>
      <c r="I44" s="567"/>
      <c r="J44" s="567"/>
      <c r="K44" s="567"/>
      <c r="L44" s="567"/>
      <c r="M44" s="567"/>
      <c r="N44" s="567"/>
      <c r="O44" s="567"/>
      <c r="P44" s="492" t="s">
        <v>245</v>
      </c>
      <c r="Q44" s="493"/>
      <c r="R44" s="493"/>
      <c r="S44" s="493"/>
      <c r="T44" s="493"/>
      <c r="U44" s="493"/>
      <c r="V44" s="493"/>
      <c r="W44" s="487"/>
    </row>
  </sheetData>
  <mergeCells count="50">
    <mergeCell ref="B41:W41"/>
    <mergeCell ref="B42:G42"/>
    <mergeCell ref="B43:W43"/>
    <mergeCell ref="P44:W44"/>
    <mergeCell ref="F35:G35"/>
    <mergeCell ref="F36:G36"/>
    <mergeCell ref="F37:G37"/>
    <mergeCell ref="F38:G38"/>
    <mergeCell ref="F39:G39"/>
    <mergeCell ref="B40:G40"/>
    <mergeCell ref="F29:G29"/>
    <mergeCell ref="F30:G30"/>
    <mergeCell ref="F31:G31"/>
    <mergeCell ref="F32:G32"/>
    <mergeCell ref="F33:G33"/>
    <mergeCell ref="F34:G34"/>
    <mergeCell ref="F23:G23"/>
    <mergeCell ref="F24:G24"/>
    <mergeCell ref="F25:G25"/>
    <mergeCell ref="B26:G26"/>
    <mergeCell ref="B27:W27"/>
    <mergeCell ref="F28:G28"/>
    <mergeCell ref="B17:G17"/>
    <mergeCell ref="B18:W18"/>
    <mergeCell ref="F19:G19"/>
    <mergeCell ref="F20:G20"/>
    <mergeCell ref="F21:G21"/>
    <mergeCell ref="F22:G22"/>
    <mergeCell ref="B11:W11"/>
    <mergeCell ref="F12:G12"/>
    <mergeCell ref="F13:G13"/>
    <mergeCell ref="F14:G14"/>
    <mergeCell ref="F15:G15"/>
    <mergeCell ref="F16:G16"/>
    <mergeCell ref="Q5:S5"/>
    <mergeCell ref="T5:V5"/>
    <mergeCell ref="F7:G7"/>
    <mergeCell ref="F8:G8"/>
    <mergeCell ref="F9:G9"/>
    <mergeCell ref="B10:G10"/>
    <mergeCell ref="B2:W2"/>
    <mergeCell ref="B3:W3"/>
    <mergeCell ref="C4:C6"/>
    <mergeCell ref="D4:D6"/>
    <mergeCell ref="E4:G6"/>
    <mergeCell ref="H4:V4"/>
    <mergeCell ref="W4:W6"/>
    <mergeCell ref="H5:J5"/>
    <mergeCell ref="K5:M5"/>
    <mergeCell ref="N5:P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1"/>
  <sheetViews>
    <sheetView topLeftCell="A25" workbookViewId="0">
      <selection activeCell="B40" sqref="B40"/>
    </sheetView>
  </sheetViews>
  <sheetFormatPr defaultRowHeight="12.75"/>
  <cols>
    <col min="1" max="1" width="6.42578125" style="272" customWidth="1"/>
    <col min="2" max="2" width="23.42578125" style="272" customWidth="1"/>
    <col min="3" max="3" width="6.5703125" style="272" customWidth="1"/>
    <col min="4" max="4" width="7.5703125" style="272" customWidth="1"/>
    <col min="5" max="5" width="7.7109375" style="272" customWidth="1"/>
    <col min="6" max="6" width="8.42578125" style="272" customWidth="1"/>
    <col min="7" max="7" width="7.7109375" style="272" customWidth="1"/>
    <col min="8" max="8" width="7.5703125" style="272" customWidth="1"/>
    <col min="9" max="9" width="11.5703125" style="272" customWidth="1"/>
    <col min="10" max="10" width="8" style="272" customWidth="1"/>
    <col min="11" max="11" width="23.28515625" style="272" customWidth="1"/>
    <col min="12" max="12" width="7.28515625" style="272" customWidth="1"/>
    <col min="13" max="13" width="7.42578125" style="272" customWidth="1"/>
    <col min="14" max="14" width="7.5703125" style="272" customWidth="1"/>
    <col min="15" max="15" width="8" style="272" customWidth="1"/>
    <col min="16" max="16" width="8.28515625" style="272" customWidth="1"/>
    <col min="17" max="17" width="7.7109375" style="272" customWidth="1"/>
    <col min="18" max="19" width="9.140625" style="272"/>
    <col min="20" max="20" width="20" style="272" customWidth="1"/>
    <col min="21" max="21" width="7.140625" style="272" customWidth="1"/>
    <col min="22" max="22" width="9.140625" style="272"/>
    <col min="23" max="23" width="7.140625" style="272" customWidth="1"/>
    <col min="24" max="24" width="9.140625" style="272"/>
    <col min="25" max="25" width="7.7109375" style="272" customWidth="1"/>
    <col min="26" max="26" width="8.140625" style="272" customWidth="1"/>
    <col min="27" max="16384" width="9.140625" style="272"/>
  </cols>
  <sheetData>
    <row r="1" spans="1:19" ht="22.5" customHeight="1">
      <c r="A1" s="271" t="s">
        <v>164</v>
      </c>
      <c r="B1" s="271"/>
      <c r="C1" s="271"/>
      <c r="D1" s="271"/>
      <c r="E1" s="271"/>
      <c r="F1" s="271"/>
      <c r="G1" s="271"/>
      <c r="H1" s="271"/>
      <c r="I1" s="271"/>
      <c r="K1" s="271" t="s">
        <v>164</v>
      </c>
      <c r="L1" s="271"/>
      <c r="M1" s="271"/>
      <c r="N1" s="271"/>
      <c r="O1" s="271"/>
      <c r="P1" s="271"/>
      <c r="Q1" s="271"/>
      <c r="R1" s="271"/>
      <c r="S1" s="271"/>
    </row>
    <row r="2" spans="1:19" ht="24.75" customHeight="1">
      <c r="A2" s="273" t="s">
        <v>165</v>
      </c>
      <c r="B2" s="273"/>
      <c r="C2" s="273"/>
      <c r="D2" s="273"/>
      <c r="E2" s="273"/>
      <c r="F2" s="273"/>
      <c r="G2" s="273"/>
      <c r="H2" s="273"/>
      <c r="I2" s="273"/>
      <c r="K2" s="273" t="s">
        <v>165</v>
      </c>
      <c r="L2" s="273"/>
      <c r="M2" s="273"/>
      <c r="N2" s="273"/>
      <c r="O2" s="273"/>
      <c r="P2" s="273"/>
      <c r="Q2" s="273"/>
      <c r="R2" s="273"/>
      <c r="S2" s="273"/>
    </row>
    <row r="3" spans="1:19" ht="23.25">
      <c r="A3" s="274" t="s">
        <v>62</v>
      </c>
      <c r="B3" s="274" t="s">
        <v>166</v>
      </c>
      <c r="C3" s="275" t="s">
        <v>167</v>
      </c>
      <c r="D3" s="276"/>
      <c r="E3" s="277" t="s">
        <v>168</v>
      </c>
      <c r="F3" s="278" t="s">
        <v>169</v>
      </c>
      <c r="G3" s="279"/>
      <c r="H3" s="279"/>
      <c r="I3" s="280"/>
      <c r="J3" s="274" t="s">
        <v>62</v>
      </c>
      <c r="K3" s="281" t="s">
        <v>166</v>
      </c>
      <c r="L3" s="281" t="s">
        <v>167</v>
      </c>
      <c r="M3" s="282"/>
      <c r="N3" s="283" t="s">
        <v>168</v>
      </c>
      <c r="O3" s="284" t="s">
        <v>169</v>
      </c>
      <c r="P3" s="285"/>
      <c r="Q3" s="285"/>
      <c r="R3" s="286"/>
    </row>
    <row r="4" spans="1:19" ht="26.25" customHeight="1">
      <c r="A4" s="287"/>
      <c r="B4" s="288"/>
      <c r="C4" s="289"/>
      <c r="D4" s="290" t="s">
        <v>170</v>
      </c>
      <c r="E4" s="291"/>
      <c r="F4" s="292" t="s">
        <v>171</v>
      </c>
      <c r="G4" s="293" t="s">
        <v>172</v>
      </c>
      <c r="H4" s="294" t="s">
        <v>173</v>
      </c>
      <c r="I4" s="295" t="s">
        <v>65</v>
      </c>
      <c r="J4" s="287"/>
      <c r="K4" s="296"/>
      <c r="L4" s="297"/>
      <c r="M4" s="298" t="s">
        <v>170</v>
      </c>
      <c r="N4" s="299"/>
      <c r="O4" s="292" t="s">
        <v>171</v>
      </c>
      <c r="P4" s="300" t="s">
        <v>172</v>
      </c>
      <c r="Q4" s="301" t="s">
        <v>173</v>
      </c>
      <c r="R4" s="295" t="s">
        <v>65</v>
      </c>
    </row>
    <row r="5" spans="1:19" ht="32.25" customHeight="1">
      <c r="A5" s="302" t="s">
        <v>174</v>
      </c>
      <c r="B5" s="303"/>
      <c r="C5" s="288"/>
      <c r="D5" s="304" t="s">
        <v>131</v>
      </c>
      <c r="E5" s="305" t="s">
        <v>175</v>
      </c>
      <c r="F5" s="292" t="s">
        <v>176</v>
      </c>
      <c r="G5" s="306" t="s">
        <v>103</v>
      </c>
      <c r="H5" s="307"/>
      <c r="I5" s="308"/>
      <c r="J5" s="309" t="s">
        <v>174</v>
      </c>
      <c r="K5" s="310"/>
      <c r="L5" s="296"/>
      <c r="M5" s="311" t="s">
        <v>131</v>
      </c>
      <c r="N5" s="312" t="s">
        <v>175</v>
      </c>
      <c r="O5" s="292" t="s">
        <v>176</v>
      </c>
      <c r="P5" s="306" t="s">
        <v>103</v>
      </c>
      <c r="Q5" s="313"/>
      <c r="R5" s="308"/>
    </row>
    <row r="6" spans="1:19" ht="33" customHeight="1">
      <c r="A6" s="314" t="s">
        <v>177</v>
      </c>
      <c r="B6" s="315"/>
      <c r="C6" s="316"/>
      <c r="D6" s="316"/>
      <c r="E6" s="317"/>
      <c r="F6" s="317"/>
      <c r="G6" s="317"/>
      <c r="H6" s="317"/>
      <c r="I6" s="317"/>
      <c r="J6" s="318" t="s">
        <v>178</v>
      </c>
      <c r="K6" s="319"/>
      <c r="L6" s="320"/>
      <c r="M6" s="311"/>
      <c r="N6" s="312"/>
      <c r="O6" s="292"/>
      <c r="P6" s="306"/>
      <c r="Q6" s="321"/>
      <c r="R6" s="322"/>
    </row>
    <row r="7" spans="1:19" ht="23.25">
      <c r="A7" s="323" t="s">
        <v>166</v>
      </c>
      <c r="B7" s="323"/>
      <c r="C7" s="324"/>
      <c r="D7" s="324"/>
      <c r="E7" s="325"/>
      <c r="F7" s="325"/>
      <c r="G7" s="325"/>
      <c r="H7" s="325"/>
      <c r="I7" s="325"/>
      <c r="J7" s="326" t="s">
        <v>13</v>
      </c>
      <c r="K7" s="327" t="s">
        <v>36</v>
      </c>
      <c r="L7" s="328">
        <v>23</v>
      </c>
      <c r="M7" s="326" t="s">
        <v>179</v>
      </c>
      <c r="N7" s="329">
        <v>9</v>
      </c>
      <c r="O7" s="330">
        <v>5</v>
      </c>
      <c r="P7" s="331">
        <v>4</v>
      </c>
      <c r="Q7" s="331">
        <v>5</v>
      </c>
      <c r="R7" s="332"/>
    </row>
    <row r="8" spans="1:19" ht="20.25" customHeight="1">
      <c r="A8" s="326" t="s">
        <v>13</v>
      </c>
      <c r="B8" s="327" t="s">
        <v>33</v>
      </c>
      <c r="C8" s="328">
        <v>32</v>
      </c>
      <c r="D8" s="333" t="s">
        <v>180</v>
      </c>
      <c r="E8" s="334">
        <v>20</v>
      </c>
      <c r="F8" s="330">
        <v>4</v>
      </c>
      <c r="G8" s="330">
        <v>16</v>
      </c>
      <c r="H8" s="330">
        <v>4</v>
      </c>
      <c r="I8" s="328"/>
      <c r="J8" s="326" t="s">
        <v>5</v>
      </c>
      <c r="K8" s="327" t="s">
        <v>36</v>
      </c>
      <c r="L8" s="328">
        <v>24</v>
      </c>
      <c r="M8" s="326" t="s">
        <v>181</v>
      </c>
      <c r="N8" s="335">
        <v>2</v>
      </c>
      <c r="O8" s="330">
        <v>2</v>
      </c>
      <c r="P8" s="330">
        <v>0</v>
      </c>
      <c r="Q8" s="330">
        <v>2</v>
      </c>
      <c r="R8" s="332"/>
    </row>
    <row r="9" spans="1:19" ht="22.5" customHeight="1">
      <c r="A9" s="326" t="s">
        <v>5</v>
      </c>
      <c r="B9" s="327" t="s">
        <v>33</v>
      </c>
      <c r="C9" s="328">
        <v>33</v>
      </c>
      <c r="D9" s="333" t="s">
        <v>182</v>
      </c>
      <c r="E9" s="334">
        <v>5</v>
      </c>
      <c r="F9" s="330">
        <v>5</v>
      </c>
      <c r="G9" s="330">
        <v>0</v>
      </c>
      <c r="H9" s="330">
        <v>5</v>
      </c>
      <c r="I9" s="328"/>
      <c r="J9" s="326" t="s">
        <v>23</v>
      </c>
      <c r="K9" s="327" t="s">
        <v>36</v>
      </c>
      <c r="L9" s="328">
        <v>25</v>
      </c>
      <c r="M9" s="326" t="s">
        <v>183</v>
      </c>
      <c r="N9" s="335">
        <v>4</v>
      </c>
      <c r="O9" s="330">
        <v>4</v>
      </c>
      <c r="P9" s="330">
        <v>0</v>
      </c>
      <c r="Q9" s="330">
        <v>4</v>
      </c>
      <c r="R9" s="332"/>
    </row>
    <row r="10" spans="1:19" ht="23.25" customHeight="1">
      <c r="A10" s="326" t="s">
        <v>23</v>
      </c>
      <c r="B10" s="327" t="s">
        <v>33</v>
      </c>
      <c r="C10" s="328">
        <v>34</v>
      </c>
      <c r="D10" s="333" t="s">
        <v>179</v>
      </c>
      <c r="E10" s="334">
        <v>31</v>
      </c>
      <c r="F10" s="330">
        <v>29</v>
      </c>
      <c r="G10" s="330">
        <v>0</v>
      </c>
      <c r="H10" s="330">
        <v>31</v>
      </c>
      <c r="I10" s="328"/>
      <c r="J10" s="326" t="s">
        <v>43</v>
      </c>
      <c r="K10" s="327" t="s">
        <v>36</v>
      </c>
      <c r="L10" s="328">
        <v>26</v>
      </c>
      <c r="M10" s="326" t="s">
        <v>184</v>
      </c>
      <c r="N10" s="335">
        <v>4</v>
      </c>
      <c r="O10" s="330">
        <v>0</v>
      </c>
      <c r="P10" s="330">
        <v>0</v>
      </c>
      <c r="Q10" s="330">
        <v>4</v>
      </c>
      <c r="R10" s="332"/>
    </row>
    <row r="11" spans="1:19" ht="25.5" customHeight="1">
      <c r="A11" s="326" t="s">
        <v>43</v>
      </c>
      <c r="B11" s="327" t="s">
        <v>33</v>
      </c>
      <c r="C11" s="328">
        <v>35</v>
      </c>
      <c r="D11" s="333" t="s">
        <v>183</v>
      </c>
      <c r="E11" s="334">
        <v>29</v>
      </c>
      <c r="F11" s="330">
        <v>29</v>
      </c>
      <c r="G11" s="330">
        <v>0</v>
      </c>
      <c r="H11" s="330">
        <v>29</v>
      </c>
      <c r="I11" s="328"/>
      <c r="J11" s="326" t="s">
        <v>18</v>
      </c>
      <c r="K11" s="327" t="s">
        <v>36</v>
      </c>
      <c r="L11" s="328">
        <v>27</v>
      </c>
      <c r="M11" s="326" t="s">
        <v>185</v>
      </c>
      <c r="N11" s="335">
        <v>3</v>
      </c>
      <c r="O11" s="330">
        <v>0</v>
      </c>
      <c r="P11" s="330">
        <v>0</v>
      </c>
      <c r="Q11" s="330">
        <v>3</v>
      </c>
      <c r="R11" s="332"/>
    </row>
    <row r="12" spans="1:19" ht="25.5" customHeight="1">
      <c r="A12" s="326" t="s">
        <v>18</v>
      </c>
      <c r="B12" s="327" t="s">
        <v>33</v>
      </c>
      <c r="C12" s="328">
        <v>36</v>
      </c>
      <c r="D12" s="333" t="s">
        <v>184</v>
      </c>
      <c r="E12" s="334">
        <v>10</v>
      </c>
      <c r="F12" s="330">
        <v>10</v>
      </c>
      <c r="G12" s="330">
        <v>0</v>
      </c>
      <c r="H12" s="330">
        <v>10</v>
      </c>
      <c r="I12" s="328"/>
      <c r="J12" s="326" t="s">
        <v>16</v>
      </c>
      <c r="K12" s="327" t="s">
        <v>36</v>
      </c>
      <c r="L12" s="328">
        <v>28</v>
      </c>
      <c r="M12" s="326" t="s">
        <v>186</v>
      </c>
      <c r="N12" s="335">
        <v>5</v>
      </c>
      <c r="O12" s="330">
        <v>5</v>
      </c>
      <c r="P12" s="330">
        <v>0</v>
      </c>
      <c r="Q12" s="330">
        <v>5</v>
      </c>
      <c r="R12" s="332"/>
    </row>
    <row r="13" spans="1:19" ht="25.5" customHeight="1">
      <c r="A13" s="326" t="s">
        <v>16</v>
      </c>
      <c r="B13" s="327" t="s">
        <v>33</v>
      </c>
      <c r="C13" s="328">
        <v>37</v>
      </c>
      <c r="D13" s="333" t="s">
        <v>185</v>
      </c>
      <c r="E13" s="334">
        <v>25</v>
      </c>
      <c r="F13" s="330">
        <v>25</v>
      </c>
      <c r="G13" s="330">
        <v>0</v>
      </c>
      <c r="H13" s="330">
        <v>25</v>
      </c>
      <c r="I13" s="328"/>
      <c r="J13" s="326" t="s">
        <v>21</v>
      </c>
      <c r="K13" s="327" t="s">
        <v>36</v>
      </c>
      <c r="L13" s="336">
        <v>29</v>
      </c>
      <c r="M13" s="326" t="s">
        <v>187</v>
      </c>
      <c r="N13" s="335">
        <v>3</v>
      </c>
      <c r="O13" s="330">
        <v>3</v>
      </c>
      <c r="P13" s="330">
        <v>0</v>
      </c>
      <c r="Q13" s="330">
        <v>3</v>
      </c>
      <c r="R13" s="332"/>
    </row>
    <row r="14" spans="1:19" ht="25.5" customHeight="1">
      <c r="A14" s="326" t="s">
        <v>21</v>
      </c>
      <c r="B14" s="327" t="s">
        <v>33</v>
      </c>
      <c r="C14" s="328">
        <v>38</v>
      </c>
      <c r="D14" s="333" t="s">
        <v>186</v>
      </c>
      <c r="E14" s="334">
        <v>25</v>
      </c>
      <c r="F14" s="330">
        <v>25</v>
      </c>
      <c r="G14" s="330">
        <v>0</v>
      </c>
      <c r="H14" s="330">
        <v>24</v>
      </c>
      <c r="I14" s="328"/>
      <c r="J14" s="326" t="s">
        <v>188</v>
      </c>
      <c r="K14" s="327" t="s">
        <v>36</v>
      </c>
      <c r="L14" s="336">
        <v>30</v>
      </c>
      <c r="M14" s="326" t="s">
        <v>189</v>
      </c>
      <c r="N14" s="335">
        <v>4</v>
      </c>
      <c r="O14" s="330">
        <v>4</v>
      </c>
      <c r="P14" s="330">
        <v>0</v>
      </c>
      <c r="Q14" s="330">
        <v>4</v>
      </c>
      <c r="R14" s="332"/>
    </row>
    <row r="15" spans="1:19" ht="25.5" customHeight="1">
      <c r="A15" s="326" t="s">
        <v>188</v>
      </c>
      <c r="B15" s="327" t="s">
        <v>33</v>
      </c>
      <c r="C15" s="337">
        <v>39</v>
      </c>
      <c r="D15" s="338" t="s">
        <v>189</v>
      </c>
      <c r="E15" s="334">
        <v>31</v>
      </c>
      <c r="F15" s="339">
        <v>31</v>
      </c>
      <c r="G15" s="330">
        <v>0</v>
      </c>
      <c r="H15" s="330">
        <v>31</v>
      </c>
      <c r="I15" s="328"/>
      <c r="J15" s="328"/>
      <c r="K15" s="340" t="s">
        <v>173</v>
      </c>
      <c r="L15" s="340"/>
      <c r="M15" s="340"/>
      <c r="N15" s="340"/>
      <c r="O15" s="340"/>
      <c r="P15" s="330"/>
      <c r="Q15" s="341">
        <f>SUM(Q7:Q14)</f>
        <v>30</v>
      </c>
      <c r="R15" s="332"/>
    </row>
    <row r="16" spans="1:19" ht="25.5" customHeight="1">
      <c r="A16" s="336"/>
      <c r="B16" s="342" t="s">
        <v>173</v>
      </c>
      <c r="C16" s="343"/>
      <c r="D16" s="343"/>
      <c r="E16" s="343"/>
      <c r="F16" s="344"/>
      <c r="G16" s="330"/>
      <c r="H16" s="341">
        <f>SUM(H8:H15)</f>
        <v>159</v>
      </c>
      <c r="I16" s="328"/>
    </row>
    <row r="17" spans="1:18" ht="25.5" customHeight="1">
      <c r="A17" s="345" t="s">
        <v>166</v>
      </c>
      <c r="B17" s="346"/>
      <c r="C17" s="328"/>
      <c r="D17" s="333"/>
      <c r="E17" s="347"/>
      <c r="F17" s="330"/>
      <c r="G17" s="330"/>
      <c r="H17" s="330"/>
      <c r="I17" s="328"/>
    </row>
    <row r="18" spans="1:18" ht="25.5" customHeight="1">
      <c r="A18" s="326" t="s">
        <v>13</v>
      </c>
      <c r="B18" s="327" t="s">
        <v>190</v>
      </c>
      <c r="C18" s="328">
        <v>19</v>
      </c>
      <c r="D18" s="326" t="s">
        <v>180</v>
      </c>
      <c r="E18" s="334">
        <v>2</v>
      </c>
      <c r="F18" s="330">
        <v>0</v>
      </c>
      <c r="G18" s="330">
        <v>0</v>
      </c>
      <c r="H18" s="330">
        <v>0</v>
      </c>
      <c r="I18" s="328"/>
      <c r="Q18" s="272" t="s">
        <v>191</v>
      </c>
    </row>
    <row r="19" spans="1:18" ht="25.5" customHeight="1">
      <c r="A19" s="326" t="s">
        <v>5</v>
      </c>
      <c r="B19" s="327" t="s">
        <v>190</v>
      </c>
      <c r="C19" s="328">
        <v>20</v>
      </c>
      <c r="D19" s="326" t="s">
        <v>184</v>
      </c>
      <c r="E19" s="334">
        <v>8</v>
      </c>
      <c r="F19" s="330">
        <v>0</v>
      </c>
      <c r="G19" s="330">
        <v>0</v>
      </c>
      <c r="H19" s="330">
        <v>8</v>
      </c>
      <c r="I19" s="328"/>
      <c r="Q19" s="272" t="s">
        <v>192</v>
      </c>
    </row>
    <row r="20" spans="1:18" ht="21.75" customHeight="1">
      <c r="A20" s="326" t="s">
        <v>23</v>
      </c>
      <c r="B20" s="327" t="s">
        <v>190</v>
      </c>
      <c r="C20" s="328">
        <v>21</v>
      </c>
      <c r="D20" s="326" t="s">
        <v>185</v>
      </c>
      <c r="E20" s="334">
        <v>1</v>
      </c>
      <c r="F20" s="330">
        <v>1</v>
      </c>
      <c r="G20" s="330">
        <v>0</v>
      </c>
      <c r="H20" s="330">
        <v>1</v>
      </c>
      <c r="I20" s="328"/>
    </row>
    <row r="21" spans="1:18" ht="23.25" customHeight="1">
      <c r="A21" s="326" t="s">
        <v>43</v>
      </c>
      <c r="B21" s="327" t="s">
        <v>190</v>
      </c>
      <c r="C21" s="328">
        <v>22</v>
      </c>
      <c r="D21" s="326" t="s">
        <v>189</v>
      </c>
      <c r="E21" s="348">
        <v>2</v>
      </c>
      <c r="F21" s="348">
        <v>2</v>
      </c>
      <c r="G21" s="348">
        <v>0</v>
      </c>
      <c r="H21" s="348">
        <v>2</v>
      </c>
      <c r="I21" s="328"/>
    </row>
    <row r="22" spans="1:18" ht="23.25" customHeight="1">
      <c r="A22" s="328"/>
      <c r="B22" s="340" t="s">
        <v>173</v>
      </c>
      <c r="C22" s="340"/>
      <c r="D22" s="340"/>
      <c r="E22" s="340"/>
      <c r="F22" s="340"/>
      <c r="G22" s="328"/>
      <c r="H22" s="341">
        <f>SUM(H18:H21)</f>
        <v>11</v>
      </c>
      <c r="I22" s="328"/>
    </row>
    <row r="23" spans="1:18" ht="19.899999999999999" customHeight="1">
      <c r="A23" s="345" t="s">
        <v>166</v>
      </c>
      <c r="B23" s="349"/>
      <c r="C23" s="350"/>
      <c r="D23" s="351"/>
      <c r="E23" s="352"/>
      <c r="F23" s="352"/>
      <c r="G23" s="352"/>
      <c r="H23" s="352"/>
      <c r="I23" s="328"/>
    </row>
    <row r="24" spans="1:18" ht="19.899999999999999" customHeight="1">
      <c r="A24" s="326" t="s">
        <v>13</v>
      </c>
      <c r="B24" s="327" t="s">
        <v>29</v>
      </c>
      <c r="C24" s="328">
        <v>21</v>
      </c>
      <c r="D24" s="333" t="s">
        <v>180</v>
      </c>
      <c r="E24" s="335">
        <v>5</v>
      </c>
      <c r="F24" s="330">
        <v>5</v>
      </c>
      <c r="G24" s="330">
        <v>1</v>
      </c>
      <c r="H24" s="330">
        <v>4</v>
      </c>
      <c r="I24" s="328"/>
      <c r="K24" s="353"/>
    </row>
    <row r="25" spans="1:18" ht="19.899999999999999" customHeight="1">
      <c r="A25" s="326" t="s">
        <v>5</v>
      </c>
      <c r="B25" s="327" t="s">
        <v>29</v>
      </c>
      <c r="C25" s="328">
        <v>22</v>
      </c>
      <c r="D25" s="333" t="s">
        <v>193</v>
      </c>
      <c r="E25" s="335">
        <v>2</v>
      </c>
      <c r="F25" s="330">
        <v>1</v>
      </c>
      <c r="G25" s="330">
        <v>0</v>
      </c>
      <c r="H25" s="330">
        <v>1</v>
      </c>
      <c r="I25" s="352"/>
      <c r="K25" s="353"/>
    </row>
    <row r="26" spans="1:18" ht="19.899999999999999" customHeight="1">
      <c r="A26" s="326" t="s">
        <v>23</v>
      </c>
      <c r="B26" s="327" t="s">
        <v>29</v>
      </c>
      <c r="C26" s="328">
        <v>23</v>
      </c>
      <c r="D26" s="333" t="s">
        <v>183</v>
      </c>
      <c r="E26" s="335">
        <v>7</v>
      </c>
      <c r="F26" s="330">
        <v>7</v>
      </c>
      <c r="G26" s="330">
        <v>0</v>
      </c>
      <c r="H26" s="330">
        <v>7</v>
      </c>
      <c r="I26" s="328"/>
      <c r="K26" s="353"/>
    </row>
    <row r="27" spans="1:18" ht="19.899999999999999" customHeight="1">
      <c r="A27" s="326" t="s">
        <v>43</v>
      </c>
      <c r="B27" s="327" t="s">
        <v>29</v>
      </c>
      <c r="C27" s="328">
        <v>24</v>
      </c>
      <c r="D27" s="333" t="s">
        <v>184</v>
      </c>
      <c r="E27" s="335">
        <v>5</v>
      </c>
      <c r="F27" s="330">
        <v>5</v>
      </c>
      <c r="G27" s="330">
        <v>0</v>
      </c>
      <c r="H27" s="330">
        <v>5</v>
      </c>
      <c r="I27" s="328"/>
      <c r="K27" s="353"/>
    </row>
    <row r="28" spans="1:18" ht="19.899999999999999" customHeight="1">
      <c r="A28" s="326" t="s">
        <v>18</v>
      </c>
      <c r="B28" s="327" t="s">
        <v>29</v>
      </c>
      <c r="C28" s="328">
        <v>24</v>
      </c>
      <c r="D28" s="333" t="s">
        <v>183</v>
      </c>
      <c r="E28" s="335">
        <v>1</v>
      </c>
      <c r="F28" s="330">
        <v>0</v>
      </c>
      <c r="G28" s="330">
        <v>0</v>
      </c>
      <c r="H28" s="330">
        <v>1</v>
      </c>
      <c r="I28" s="328"/>
      <c r="K28" s="353"/>
    </row>
    <row r="29" spans="1:18" ht="19.899999999999999" customHeight="1">
      <c r="A29" s="328"/>
      <c r="B29" s="340" t="s">
        <v>173</v>
      </c>
      <c r="C29" s="340"/>
      <c r="D29" s="340"/>
      <c r="E29" s="340"/>
      <c r="F29" s="340"/>
      <c r="G29" s="330"/>
      <c r="H29" s="341">
        <f>SUM(H24:H28)</f>
        <v>18</v>
      </c>
      <c r="I29" s="328"/>
      <c r="K29" s="353"/>
    </row>
    <row r="30" spans="1:18" ht="19.899999999999999" customHeight="1">
      <c r="A30" s="354"/>
      <c r="B30" s="354"/>
      <c r="C30" s="354"/>
      <c r="D30" s="354"/>
      <c r="E30" s="354"/>
      <c r="F30" s="354"/>
      <c r="G30" s="355"/>
      <c r="H30" s="356"/>
      <c r="I30" s="354"/>
      <c r="K30" s="353"/>
    </row>
    <row r="31" spans="1:18" ht="22.5" customHeight="1">
      <c r="A31" s="354"/>
      <c r="B31" s="354"/>
      <c r="C31" s="354"/>
      <c r="D31" s="354"/>
      <c r="E31" s="354"/>
      <c r="F31" s="354"/>
      <c r="G31" s="355"/>
      <c r="H31" s="356"/>
      <c r="I31" s="354"/>
      <c r="K31" s="353"/>
    </row>
    <row r="32" spans="1:18" ht="22.5">
      <c r="A32" s="271" t="s">
        <v>164</v>
      </c>
      <c r="B32" s="271"/>
      <c r="C32" s="271"/>
      <c r="D32" s="271"/>
      <c r="E32" s="271"/>
      <c r="F32" s="271"/>
      <c r="G32" s="271"/>
      <c r="H32" s="271"/>
      <c r="I32" s="271"/>
      <c r="J32" s="271" t="s">
        <v>164</v>
      </c>
      <c r="K32" s="271"/>
      <c r="L32" s="271"/>
      <c r="M32" s="271"/>
      <c r="N32" s="271"/>
      <c r="O32" s="271"/>
      <c r="P32" s="271"/>
      <c r="Q32" s="271"/>
      <c r="R32" s="271"/>
    </row>
    <row r="33" spans="1:18" ht="22.5">
      <c r="A33" s="273" t="s">
        <v>165</v>
      </c>
      <c r="B33" s="273"/>
      <c r="C33" s="273"/>
      <c r="D33" s="273"/>
      <c r="E33" s="273"/>
      <c r="F33" s="273"/>
      <c r="G33" s="273"/>
      <c r="H33" s="273"/>
      <c r="I33" s="273"/>
      <c r="J33" s="273" t="s">
        <v>165</v>
      </c>
      <c r="K33" s="273"/>
      <c r="L33" s="273"/>
      <c r="M33" s="273"/>
      <c r="N33" s="273"/>
      <c r="O33" s="273"/>
      <c r="P33" s="273"/>
      <c r="Q33" s="273"/>
      <c r="R33" s="273"/>
    </row>
    <row r="34" spans="1:18" ht="23.25">
      <c r="A34" s="274" t="s">
        <v>62</v>
      </c>
      <c r="B34" s="274" t="s">
        <v>166</v>
      </c>
      <c r="C34" s="275" t="s">
        <v>167</v>
      </c>
      <c r="D34" s="276"/>
      <c r="E34" s="277" t="s">
        <v>168</v>
      </c>
      <c r="F34" s="278" t="s">
        <v>169</v>
      </c>
      <c r="G34" s="279"/>
      <c r="H34" s="279"/>
      <c r="I34" s="280"/>
      <c r="J34" s="274" t="s">
        <v>62</v>
      </c>
      <c r="K34" s="281" t="s">
        <v>166</v>
      </c>
      <c r="L34" s="357" t="s">
        <v>167</v>
      </c>
      <c r="M34" s="282"/>
      <c r="N34" s="277" t="s">
        <v>168</v>
      </c>
      <c r="O34" s="284" t="s">
        <v>169</v>
      </c>
      <c r="P34" s="285"/>
      <c r="Q34" s="286"/>
      <c r="R34" s="358" t="s">
        <v>65</v>
      </c>
    </row>
    <row r="35" spans="1:18" ht="22.5" customHeight="1">
      <c r="A35" s="287"/>
      <c r="B35" s="288"/>
      <c r="C35" s="289"/>
      <c r="D35" s="290" t="s">
        <v>170</v>
      </c>
      <c r="E35" s="291"/>
      <c r="F35" s="292" t="s">
        <v>171</v>
      </c>
      <c r="G35" s="293" t="s">
        <v>172</v>
      </c>
      <c r="H35" s="294" t="s">
        <v>173</v>
      </c>
      <c r="I35" s="295" t="s">
        <v>65</v>
      </c>
      <c r="J35" s="287"/>
      <c r="K35" s="359"/>
      <c r="L35" s="360"/>
      <c r="M35" s="298" t="s">
        <v>170</v>
      </c>
      <c r="N35" s="291"/>
      <c r="O35" s="292" t="s">
        <v>171</v>
      </c>
      <c r="P35" s="293" t="s">
        <v>172</v>
      </c>
      <c r="Q35" s="301" t="s">
        <v>173</v>
      </c>
      <c r="R35" s="361"/>
    </row>
    <row r="36" spans="1:18" ht="22.5" customHeight="1">
      <c r="A36" s="302" t="s">
        <v>174</v>
      </c>
      <c r="B36" s="303"/>
      <c r="C36" s="288"/>
      <c r="D36" s="304" t="s">
        <v>131</v>
      </c>
      <c r="E36" s="305" t="s">
        <v>175</v>
      </c>
      <c r="F36" s="292" t="s">
        <v>176</v>
      </c>
      <c r="G36" s="306" t="s">
        <v>103</v>
      </c>
      <c r="H36" s="307"/>
      <c r="I36" s="308"/>
      <c r="J36" s="362" t="s">
        <v>174</v>
      </c>
      <c r="K36" s="363"/>
      <c r="L36" s="359"/>
      <c r="M36" s="311" t="s">
        <v>131</v>
      </c>
      <c r="N36" s="305" t="s">
        <v>175</v>
      </c>
      <c r="O36" s="292" t="s">
        <v>176</v>
      </c>
      <c r="P36" s="306" t="s">
        <v>103</v>
      </c>
      <c r="Q36" s="313"/>
      <c r="R36" s="364"/>
    </row>
    <row r="37" spans="1:18" ht="22.5" customHeight="1">
      <c r="A37" s="314" t="s">
        <v>177</v>
      </c>
      <c r="B37" s="315"/>
      <c r="C37" s="316"/>
      <c r="D37" s="316"/>
      <c r="E37" s="317"/>
      <c r="F37" s="317"/>
      <c r="G37" s="317"/>
      <c r="H37" s="317"/>
      <c r="I37" s="317"/>
      <c r="J37" s="365" t="s">
        <v>10</v>
      </c>
      <c r="K37" s="366"/>
      <c r="L37" s="367"/>
      <c r="M37" s="368"/>
      <c r="N37" s="368"/>
      <c r="O37" s="368"/>
      <c r="P37" s="368"/>
      <c r="Q37" s="368"/>
      <c r="R37" s="369"/>
    </row>
    <row r="38" spans="1:18" ht="20.45" customHeight="1">
      <c r="A38" s="370" t="s">
        <v>166</v>
      </c>
      <c r="B38" s="371"/>
      <c r="C38" s="372"/>
      <c r="D38" s="372"/>
      <c r="E38" s="372"/>
      <c r="F38" s="372"/>
      <c r="G38" s="372"/>
      <c r="H38" s="372"/>
      <c r="I38" s="373"/>
      <c r="J38" s="326" t="s">
        <v>13</v>
      </c>
      <c r="K38" s="327" t="s">
        <v>194</v>
      </c>
      <c r="L38" s="328">
        <v>27</v>
      </c>
      <c r="M38" s="333" t="s">
        <v>180</v>
      </c>
      <c r="N38" s="335">
        <v>12</v>
      </c>
      <c r="O38" s="330">
        <v>3</v>
      </c>
      <c r="P38" s="330">
        <v>9</v>
      </c>
      <c r="Q38" s="330">
        <v>3</v>
      </c>
      <c r="R38" s="328"/>
    </row>
    <row r="39" spans="1:18" ht="23.25">
      <c r="A39" s="326" t="s">
        <v>13</v>
      </c>
      <c r="B39" s="374" t="s">
        <v>195</v>
      </c>
      <c r="C39" s="328">
        <v>10</v>
      </c>
      <c r="D39" s="326" t="s">
        <v>196</v>
      </c>
      <c r="E39" s="335">
        <v>10</v>
      </c>
      <c r="F39" s="330">
        <v>6</v>
      </c>
      <c r="G39" s="330">
        <v>0</v>
      </c>
      <c r="H39" s="330">
        <v>10</v>
      </c>
      <c r="I39" s="328"/>
      <c r="J39" s="326" t="s">
        <v>5</v>
      </c>
      <c r="K39" s="327" t="s">
        <v>194</v>
      </c>
      <c r="L39" s="328">
        <v>28</v>
      </c>
      <c r="M39" s="333" t="s">
        <v>182</v>
      </c>
      <c r="N39" s="335">
        <v>3</v>
      </c>
      <c r="O39" s="330">
        <v>1</v>
      </c>
      <c r="P39" s="330">
        <v>2</v>
      </c>
      <c r="Q39" s="330">
        <v>1</v>
      </c>
      <c r="R39" s="328"/>
    </row>
    <row r="40" spans="1:18" ht="33" customHeight="1">
      <c r="A40" s="326" t="s">
        <v>5</v>
      </c>
      <c r="B40" s="327" t="s">
        <v>195</v>
      </c>
      <c r="C40" s="328">
        <v>11</v>
      </c>
      <c r="D40" s="326" t="s">
        <v>182</v>
      </c>
      <c r="E40" s="335">
        <v>7</v>
      </c>
      <c r="F40" s="330">
        <v>1</v>
      </c>
      <c r="G40" s="330">
        <v>0</v>
      </c>
      <c r="H40" s="330">
        <v>6</v>
      </c>
      <c r="I40" s="328"/>
      <c r="J40" s="326" t="s">
        <v>23</v>
      </c>
      <c r="K40" s="327" t="s">
        <v>194</v>
      </c>
      <c r="L40" s="328">
        <v>29</v>
      </c>
      <c r="M40" s="333" t="s">
        <v>193</v>
      </c>
      <c r="N40" s="335">
        <v>5</v>
      </c>
      <c r="O40" s="330">
        <v>0</v>
      </c>
      <c r="P40" s="330">
        <v>5</v>
      </c>
      <c r="Q40" s="330">
        <v>0</v>
      </c>
      <c r="R40" s="328"/>
    </row>
    <row r="41" spans="1:18" ht="23.25">
      <c r="A41" s="326" t="s">
        <v>23</v>
      </c>
      <c r="B41" s="327" t="s">
        <v>195</v>
      </c>
      <c r="C41" s="328">
        <v>12</v>
      </c>
      <c r="D41" s="375" t="s">
        <v>184</v>
      </c>
      <c r="E41" s="376">
        <v>20</v>
      </c>
      <c r="F41" s="377">
        <v>19</v>
      </c>
      <c r="G41" s="377">
        <v>0</v>
      </c>
      <c r="H41" s="377">
        <v>19</v>
      </c>
      <c r="I41" s="317"/>
      <c r="J41" s="326" t="s">
        <v>43</v>
      </c>
      <c r="K41" s="327" t="s">
        <v>194</v>
      </c>
      <c r="L41" s="328">
        <v>30</v>
      </c>
      <c r="M41" s="333" t="s">
        <v>197</v>
      </c>
      <c r="N41" s="335">
        <v>4</v>
      </c>
      <c r="O41" s="330">
        <v>2</v>
      </c>
      <c r="P41" s="330">
        <v>2</v>
      </c>
      <c r="Q41" s="330">
        <v>2</v>
      </c>
      <c r="R41" s="328"/>
    </row>
    <row r="42" spans="1:18" ht="25.5" customHeight="1">
      <c r="A42" s="326" t="s">
        <v>43</v>
      </c>
      <c r="B42" s="327" t="s">
        <v>195</v>
      </c>
      <c r="C42" s="328">
        <v>13</v>
      </c>
      <c r="D42" s="375" t="s">
        <v>185</v>
      </c>
      <c r="E42" s="376">
        <v>16</v>
      </c>
      <c r="F42" s="377">
        <v>16</v>
      </c>
      <c r="G42" s="377">
        <v>0</v>
      </c>
      <c r="H42" s="377">
        <v>16</v>
      </c>
      <c r="I42" s="317"/>
      <c r="J42" s="326" t="s">
        <v>18</v>
      </c>
      <c r="K42" s="327" t="s">
        <v>194</v>
      </c>
      <c r="L42" s="378">
        <v>31</v>
      </c>
      <c r="M42" s="333" t="s">
        <v>179</v>
      </c>
      <c r="N42" s="379">
        <v>23</v>
      </c>
      <c r="O42" s="380">
        <v>16</v>
      </c>
      <c r="P42" s="380">
        <v>7</v>
      </c>
      <c r="Q42" s="380">
        <v>16</v>
      </c>
      <c r="R42" s="381"/>
    </row>
    <row r="43" spans="1:18" ht="25.5" customHeight="1">
      <c r="A43" s="326">
        <v>5</v>
      </c>
      <c r="B43" s="327" t="s">
        <v>195</v>
      </c>
      <c r="C43" s="328">
        <v>14</v>
      </c>
      <c r="D43" s="375" t="s">
        <v>189</v>
      </c>
      <c r="E43" s="376">
        <v>19</v>
      </c>
      <c r="F43" s="377">
        <v>19</v>
      </c>
      <c r="G43" s="377">
        <v>0</v>
      </c>
      <c r="H43" s="377">
        <v>19</v>
      </c>
      <c r="I43" s="317"/>
      <c r="J43" s="326" t="s">
        <v>16</v>
      </c>
      <c r="K43" s="327" t="s">
        <v>194</v>
      </c>
      <c r="L43" s="328">
        <v>32</v>
      </c>
      <c r="M43" s="326" t="s">
        <v>181</v>
      </c>
      <c r="N43" s="335">
        <v>9</v>
      </c>
      <c r="O43" s="330">
        <v>0</v>
      </c>
      <c r="P43" s="330">
        <v>8</v>
      </c>
      <c r="Q43" s="330">
        <v>1</v>
      </c>
      <c r="R43" s="381"/>
    </row>
    <row r="44" spans="1:18" ht="25.5" customHeight="1">
      <c r="A44" s="328"/>
      <c r="B44" s="340" t="s">
        <v>173</v>
      </c>
      <c r="C44" s="340"/>
      <c r="D44" s="340"/>
      <c r="E44" s="340"/>
      <c r="F44" s="340"/>
      <c r="G44" s="377"/>
      <c r="H44" s="382">
        <f>SUM(H39:H43)</f>
        <v>70</v>
      </c>
      <c r="I44" s="328"/>
      <c r="J44" s="326" t="s">
        <v>21</v>
      </c>
      <c r="K44" s="327" t="s">
        <v>194</v>
      </c>
      <c r="L44" s="328">
        <v>33</v>
      </c>
      <c r="M44" s="326" t="s">
        <v>183</v>
      </c>
      <c r="N44" s="335">
        <v>9</v>
      </c>
      <c r="O44" s="330">
        <v>0</v>
      </c>
      <c r="P44" s="330">
        <v>0</v>
      </c>
      <c r="Q44" s="330">
        <v>9</v>
      </c>
      <c r="R44" s="381"/>
    </row>
    <row r="45" spans="1:18" ht="25.5" customHeight="1">
      <c r="A45" s="345" t="s">
        <v>166</v>
      </c>
      <c r="B45" s="346"/>
      <c r="C45" s="383"/>
      <c r="D45" s="384"/>
      <c r="E45" s="384"/>
      <c r="F45" s="384"/>
      <c r="G45" s="384"/>
      <c r="H45" s="384"/>
      <c r="I45" s="385"/>
      <c r="J45" s="326" t="s">
        <v>188</v>
      </c>
      <c r="K45" s="327" t="s">
        <v>194</v>
      </c>
      <c r="L45" s="328">
        <v>34</v>
      </c>
      <c r="M45" s="326" t="s">
        <v>184</v>
      </c>
      <c r="N45" s="335">
        <v>7</v>
      </c>
      <c r="O45" s="330">
        <v>0</v>
      </c>
      <c r="P45" s="330">
        <v>0</v>
      </c>
      <c r="Q45" s="330">
        <v>7</v>
      </c>
      <c r="R45" s="386"/>
    </row>
    <row r="46" spans="1:18" ht="25.5" customHeight="1">
      <c r="A46" s="336">
        <v>1</v>
      </c>
      <c r="B46" s="327" t="s">
        <v>198</v>
      </c>
      <c r="C46" s="328">
        <v>28</v>
      </c>
      <c r="D46" s="375" t="s">
        <v>185</v>
      </c>
      <c r="E46" s="376">
        <v>83</v>
      </c>
      <c r="F46" s="377">
        <v>83</v>
      </c>
      <c r="G46" s="377">
        <v>0</v>
      </c>
      <c r="H46" s="377">
        <v>83</v>
      </c>
      <c r="I46" s="387"/>
      <c r="J46" s="326" t="s">
        <v>41</v>
      </c>
      <c r="K46" s="327" t="s">
        <v>194</v>
      </c>
      <c r="L46" s="328">
        <v>35</v>
      </c>
      <c r="M46" s="326" t="s">
        <v>185</v>
      </c>
      <c r="N46" s="335">
        <v>8</v>
      </c>
      <c r="O46" s="330">
        <v>0</v>
      </c>
      <c r="P46" s="330">
        <v>0</v>
      </c>
      <c r="Q46" s="330">
        <v>8</v>
      </c>
      <c r="R46" s="327"/>
    </row>
    <row r="47" spans="1:18" ht="25.5" customHeight="1">
      <c r="A47" s="336">
        <v>2</v>
      </c>
      <c r="B47" s="327" t="s">
        <v>198</v>
      </c>
      <c r="C47" s="328">
        <v>29</v>
      </c>
      <c r="D47" s="375" t="s">
        <v>186</v>
      </c>
      <c r="E47" s="376">
        <v>89</v>
      </c>
      <c r="F47" s="377">
        <v>89</v>
      </c>
      <c r="G47" s="330">
        <v>0</v>
      </c>
      <c r="H47" s="388">
        <v>89</v>
      </c>
      <c r="I47" s="387"/>
      <c r="J47" s="326" t="s">
        <v>4</v>
      </c>
      <c r="K47" s="327" t="s">
        <v>194</v>
      </c>
      <c r="L47" s="328">
        <v>36</v>
      </c>
      <c r="M47" s="326" t="s">
        <v>186</v>
      </c>
      <c r="N47" s="335">
        <v>1</v>
      </c>
      <c r="O47" s="330">
        <v>0</v>
      </c>
      <c r="P47" s="330">
        <v>0</v>
      </c>
      <c r="Q47" s="330">
        <v>1</v>
      </c>
      <c r="R47" s="327"/>
    </row>
    <row r="48" spans="1:18" ht="25.5" customHeight="1">
      <c r="A48" s="336">
        <v>3</v>
      </c>
      <c r="B48" s="327" t="s">
        <v>198</v>
      </c>
      <c r="C48" s="328">
        <v>30</v>
      </c>
      <c r="D48" s="375" t="s">
        <v>189</v>
      </c>
      <c r="E48" s="376">
        <v>90</v>
      </c>
      <c r="F48" s="377">
        <v>90</v>
      </c>
      <c r="G48" s="330">
        <v>0</v>
      </c>
      <c r="H48" s="330">
        <v>90</v>
      </c>
      <c r="I48" s="387"/>
      <c r="J48" s="326" t="s">
        <v>42</v>
      </c>
      <c r="K48" s="327" t="s">
        <v>194</v>
      </c>
      <c r="L48" s="328">
        <v>37</v>
      </c>
      <c r="M48" s="326" t="s">
        <v>187</v>
      </c>
      <c r="N48" s="335">
        <v>1</v>
      </c>
      <c r="O48" s="330">
        <v>0</v>
      </c>
      <c r="P48" s="330">
        <v>0</v>
      </c>
      <c r="Q48" s="330">
        <v>1</v>
      </c>
      <c r="R48" s="327"/>
    </row>
    <row r="49" spans="1:18" ht="25.5" customHeight="1">
      <c r="A49" s="328"/>
      <c r="B49" s="340" t="s">
        <v>173</v>
      </c>
      <c r="C49" s="340"/>
      <c r="D49" s="340"/>
      <c r="E49" s="340"/>
      <c r="F49" s="340"/>
      <c r="G49" s="327"/>
      <c r="H49" s="341">
        <f>SUM(H46:H48)</f>
        <v>262</v>
      </c>
      <c r="I49" s="389"/>
      <c r="J49" s="328">
        <v>12</v>
      </c>
      <c r="K49" s="327" t="s">
        <v>194</v>
      </c>
      <c r="L49" s="328">
        <v>38</v>
      </c>
      <c r="M49" s="326" t="s">
        <v>189</v>
      </c>
      <c r="N49" s="335">
        <v>6</v>
      </c>
      <c r="O49" s="330">
        <v>6</v>
      </c>
      <c r="P49" s="330">
        <v>0</v>
      </c>
      <c r="Q49" s="330">
        <v>6</v>
      </c>
      <c r="R49" s="327"/>
    </row>
    <row r="50" spans="1:18" ht="25.5" customHeight="1">
      <c r="A50" s="354"/>
      <c r="B50" s="390"/>
      <c r="C50" s="354"/>
      <c r="D50" s="391"/>
      <c r="E50" s="392"/>
      <c r="F50" s="355"/>
      <c r="G50" s="355"/>
      <c r="H50" s="355"/>
      <c r="I50" s="390"/>
      <c r="J50" s="328"/>
      <c r="K50" s="340" t="s">
        <v>173</v>
      </c>
      <c r="L50" s="340"/>
      <c r="M50" s="340"/>
      <c r="N50" s="340"/>
      <c r="O50" s="340"/>
      <c r="P50" s="330"/>
      <c r="Q50" s="341">
        <f>SUM(Q38:Q49)</f>
        <v>55</v>
      </c>
      <c r="R50" s="381"/>
    </row>
    <row r="51" spans="1:18" ht="25.5" customHeight="1">
      <c r="A51" s="274" t="s">
        <v>62</v>
      </c>
      <c r="B51" s="281" t="s">
        <v>166</v>
      </c>
      <c r="C51" s="357" t="s">
        <v>167</v>
      </c>
      <c r="D51" s="282"/>
      <c r="E51" s="277" t="s">
        <v>168</v>
      </c>
      <c r="F51" s="284" t="s">
        <v>169</v>
      </c>
      <c r="G51" s="285"/>
      <c r="H51" s="285"/>
      <c r="I51" s="286"/>
      <c r="J51" s="393"/>
      <c r="K51" s="393"/>
      <c r="L51" s="393"/>
      <c r="M51" s="393"/>
      <c r="N51" s="393"/>
      <c r="O51" s="393"/>
      <c r="P51" s="393"/>
      <c r="Q51" s="393"/>
    </row>
    <row r="52" spans="1:18" ht="23.25" customHeight="1">
      <c r="A52" s="287"/>
      <c r="B52" s="359"/>
      <c r="C52" s="360"/>
      <c r="D52" s="298" t="s">
        <v>170</v>
      </c>
      <c r="E52" s="291"/>
      <c r="F52" s="292" t="s">
        <v>171</v>
      </c>
      <c r="G52" s="293" t="s">
        <v>172</v>
      </c>
      <c r="H52" s="301" t="s">
        <v>173</v>
      </c>
      <c r="I52" s="295" t="s">
        <v>65</v>
      </c>
      <c r="J52" s="354"/>
      <c r="K52" s="390"/>
      <c r="L52" s="354"/>
      <c r="M52" s="391"/>
      <c r="N52" s="392"/>
      <c r="O52" s="355"/>
      <c r="P52" s="355"/>
      <c r="Q52" s="355"/>
    </row>
    <row r="53" spans="1:18" ht="24" customHeight="1">
      <c r="A53" s="362" t="s">
        <v>174</v>
      </c>
      <c r="B53" s="363"/>
      <c r="C53" s="359"/>
      <c r="D53" s="311" t="s">
        <v>131</v>
      </c>
      <c r="E53" s="305" t="s">
        <v>175</v>
      </c>
      <c r="F53" s="292" t="s">
        <v>176</v>
      </c>
      <c r="G53" s="306" t="s">
        <v>103</v>
      </c>
      <c r="H53" s="313"/>
      <c r="I53" s="308"/>
      <c r="P53" s="355"/>
      <c r="Q53" s="355"/>
    </row>
    <row r="54" spans="1:18" ht="23.25">
      <c r="A54" s="394" t="s">
        <v>1</v>
      </c>
      <c r="B54" s="395"/>
      <c r="C54" s="367"/>
      <c r="D54" s="368"/>
      <c r="E54" s="368"/>
      <c r="F54" s="368"/>
      <c r="G54" s="368"/>
      <c r="H54" s="368"/>
      <c r="I54" s="369"/>
      <c r="P54" s="355"/>
      <c r="Q54" s="356"/>
    </row>
    <row r="55" spans="1:18" ht="23.25">
      <c r="A55" s="328">
        <v>1</v>
      </c>
      <c r="B55" s="396" t="s">
        <v>199</v>
      </c>
      <c r="C55" s="328">
        <v>1</v>
      </c>
      <c r="D55" s="333" t="s">
        <v>197</v>
      </c>
      <c r="E55" s="328">
        <v>3</v>
      </c>
      <c r="F55" s="328">
        <v>1</v>
      </c>
      <c r="G55" s="328">
        <v>0</v>
      </c>
      <c r="H55" s="328">
        <v>1</v>
      </c>
      <c r="I55" s="328"/>
    </row>
    <row r="56" spans="1:18" ht="23.25">
      <c r="A56" s="328">
        <v>2</v>
      </c>
      <c r="B56" s="396" t="s">
        <v>199</v>
      </c>
      <c r="C56" s="328">
        <v>2</v>
      </c>
      <c r="D56" s="333" t="s">
        <v>185</v>
      </c>
      <c r="E56" s="335">
        <v>2</v>
      </c>
      <c r="F56" s="334">
        <v>2</v>
      </c>
      <c r="G56" s="334">
        <v>0</v>
      </c>
      <c r="H56" s="334">
        <v>2</v>
      </c>
      <c r="I56" s="397"/>
    </row>
    <row r="57" spans="1:18" ht="23.25">
      <c r="A57" s="328">
        <v>3</v>
      </c>
      <c r="B57" s="396" t="s">
        <v>199</v>
      </c>
      <c r="C57" s="328">
        <v>3</v>
      </c>
      <c r="D57" s="333" t="s">
        <v>186</v>
      </c>
      <c r="E57" s="335">
        <v>3</v>
      </c>
      <c r="F57" s="330">
        <v>3</v>
      </c>
      <c r="G57" s="330">
        <v>0</v>
      </c>
      <c r="H57" s="330">
        <v>3</v>
      </c>
      <c r="I57" s="328"/>
    </row>
    <row r="58" spans="1:18" ht="25.5" customHeight="1">
      <c r="A58" s="328">
        <v>4</v>
      </c>
      <c r="B58" s="396" t="s">
        <v>199</v>
      </c>
      <c r="C58" s="328">
        <v>4</v>
      </c>
      <c r="D58" s="333" t="s">
        <v>189</v>
      </c>
      <c r="E58" s="335">
        <v>1</v>
      </c>
      <c r="F58" s="330">
        <v>1</v>
      </c>
      <c r="G58" s="330">
        <v>0</v>
      </c>
      <c r="H58" s="330">
        <v>1</v>
      </c>
      <c r="I58" s="328"/>
    </row>
    <row r="59" spans="1:18" ht="23.25">
      <c r="A59" s="328"/>
      <c r="B59" s="340" t="s">
        <v>173</v>
      </c>
      <c r="C59" s="340"/>
      <c r="D59" s="340"/>
      <c r="E59" s="340"/>
      <c r="F59" s="340"/>
      <c r="G59" s="330"/>
      <c r="H59" s="341">
        <f>SUM(H55:H58)</f>
        <v>7</v>
      </c>
      <c r="I59" s="328"/>
    </row>
    <row r="60" spans="1:18" ht="23.25">
      <c r="A60" s="398" t="s">
        <v>200</v>
      </c>
      <c r="B60" s="399"/>
      <c r="C60" s="383"/>
      <c r="D60" s="384"/>
      <c r="E60" s="384"/>
      <c r="F60" s="384"/>
      <c r="G60" s="384"/>
      <c r="H60" s="384"/>
      <c r="I60" s="385"/>
    </row>
    <row r="61" spans="1:18" ht="23.25">
      <c r="A61" s="328">
        <v>1</v>
      </c>
      <c r="B61" s="327" t="s">
        <v>84</v>
      </c>
      <c r="C61" s="328">
        <v>1</v>
      </c>
      <c r="D61" s="333" t="s">
        <v>201</v>
      </c>
      <c r="E61" s="335">
        <v>2</v>
      </c>
      <c r="F61" s="330">
        <v>1</v>
      </c>
      <c r="G61" s="330">
        <v>0</v>
      </c>
      <c r="H61" s="330">
        <v>1</v>
      </c>
      <c r="I61" s="328"/>
    </row>
    <row r="62" spans="1:18" ht="23.25">
      <c r="A62" s="328"/>
      <c r="B62" s="340" t="s">
        <v>173</v>
      </c>
      <c r="C62" s="340"/>
      <c r="D62" s="340"/>
      <c r="E62" s="340"/>
      <c r="F62" s="340"/>
      <c r="G62" s="330"/>
      <c r="H62" s="341">
        <v>1</v>
      </c>
      <c r="I62" s="328"/>
    </row>
    <row r="63" spans="1:18" ht="23.25">
      <c r="A63" s="400"/>
      <c r="B63" s="401"/>
      <c r="C63" s="402"/>
      <c r="D63" s="402"/>
      <c r="E63" s="402"/>
      <c r="F63" s="403"/>
      <c r="G63" s="400"/>
      <c r="H63" s="400"/>
      <c r="I63" s="400"/>
    </row>
    <row r="64" spans="1:18" ht="23.25">
      <c r="A64" s="404"/>
      <c r="B64" s="354"/>
      <c r="C64" s="390"/>
      <c r="D64" s="354"/>
      <c r="E64" s="391"/>
      <c r="F64" s="405"/>
      <c r="G64" s="355"/>
      <c r="H64" s="355"/>
      <c r="I64" s="406"/>
    </row>
    <row r="65" spans="1:9" ht="23.25">
      <c r="A65" s="404"/>
      <c r="B65" s="404"/>
      <c r="C65" s="404"/>
      <c r="D65" s="404"/>
      <c r="E65" s="404"/>
      <c r="F65" s="404"/>
      <c r="G65" s="404"/>
      <c r="H65" s="404"/>
      <c r="I65" s="354"/>
    </row>
    <row r="66" spans="1:9" ht="23.25">
      <c r="A66" s="274" t="s">
        <v>62</v>
      </c>
      <c r="B66" s="281" t="s">
        <v>166</v>
      </c>
      <c r="C66" s="281" t="s">
        <v>167</v>
      </c>
      <c r="D66" s="282"/>
      <c r="E66" s="277" t="s">
        <v>168</v>
      </c>
      <c r="F66" s="284" t="s">
        <v>169</v>
      </c>
      <c r="G66" s="285"/>
      <c r="H66" s="285"/>
      <c r="I66" s="286"/>
    </row>
    <row r="67" spans="1:9" ht="23.25">
      <c r="A67" s="287"/>
      <c r="B67" s="296"/>
      <c r="C67" s="297"/>
      <c r="D67" s="298" t="s">
        <v>170</v>
      </c>
      <c r="E67" s="291"/>
      <c r="F67" s="292" t="s">
        <v>171</v>
      </c>
      <c r="G67" s="293" t="s">
        <v>172</v>
      </c>
      <c r="H67" s="301" t="s">
        <v>173</v>
      </c>
      <c r="I67" s="295" t="s">
        <v>65</v>
      </c>
    </row>
    <row r="68" spans="1:9" ht="34.5">
      <c r="A68" s="362" t="s">
        <v>174</v>
      </c>
      <c r="B68" s="363"/>
      <c r="C68" s="296"/>
      <c r="D68" s="311" t="s">
        <v>131</v>
      </c>
      <c r="E68" s="305" t="s">
        <v>175</v>
      </c>
      <c r="F68" s="292" t="s">
        <v>176</v>
      </c>
      <c r="G68" s="306" t="s">
        <v>103</v>
      </c>
      <c r="H68" s="313"/>
      <c r="I68" s="407"/>
    </row>
    <row r="69" spans="1:9" ht="23.25">
      <c r="A69" s="408" t="s">
        <v>202</v>
      </c>
      <c r="B69" s="409"/>
      <c r="C69" s="409"/>
      <c r="D69" s="409"/>
      <c r="E69" s="409"/>
      <c r="F69" s="409"/>
      <c r="G69" s="409"/>
      <c r="H69" s="409"/>
      <c r="I69" s="410"/>
    </row>
    <row r="70" spans="1:9" ht="23.25">
      <c r="A70" s="345" t="s">
        <v>166</v>
      </c>
      <c r="B70" s="346"/>
      <c r="C70" s="411"/>
      <c r="D70" s="411"/>
      <c r="E70" s="411"/>
      <c r="F70" s="411"/>
      <c r="G70" s="411"/>
      <c r="H70" s="411"/>
      <c r="I70" s="412"/>
    </row>
    <row r="71" spans="1:9" ht="23.25">
      <c r="A71" s="328">
        <v>1</v>
      </c>
      <c r="B71" s="327" t="s">
        <v>17</v>
      </c>
      <c r="C71" s="328">
        <v>15</v>
      </c>
      <c r="D71" s="333" t="s">
        <v>196</v>
      </c>
      <c r="E71" s="335">
        <v>2</v>
      </c>
      <c r="F71" s="330">
        <v>2</v>
      </c>
      <c r="G71" s="330">
        <v>0</v>
      </c>
      <c r="H71" s="330">
        <v>2</v>
      </c>
      <c r="I71" s="328"/>
    </row>
    <row r="72" spans="1:9" ht="20.25" customHeight="1">
      <c r="A72" s="328">
        <v>2</v>
      </c>
      <c r="B72" s="327" t="s">
        <v>17</v>
      </c>
      <c r="C72" s="328">
        <v>16</v>
      </c>
      <c r="D72" s="333" t="s">
        <v>203</v>
      </c>
      <c r="E72" s="335">
        <v>2</v>
      </c>
      <c r="F72" s="330">
        <v>1</v>
      </c>
      <c r="G72" s="330">
        <v>0</v>
      </c>
      <c r="H72" s="330">
        <v>1</v>
      </c>
      <c r="I72" s="328"/>
    </row>
    <row r="73" spans="1:9" ht="28.5" customHeight="1">
      <c r="A73" s="328">
        <v>3</v>
      </c>
      <c r="B73" s="327" t="s">
        <v>17</v>
      </c>
      <c r="C73" s="328">
        <v>17</v>
      </c>
      <c r="D73" s="333" t="s">
        <v>182</v>
      </c>
      <c r="E73" s="335">
        <v>1</v>
      </c>
      <c r="F73" s="330">
        <v>1</v>
      </c>
      <c r="G73" s="330">
        <v>0</v>
      </c>
      <c r="H73" s="330">
        <v>1</v>
      </c>
      <c r="I73" s="328"/>
    </row>
    <row r="74" spans="1:9" ht="23.25">
      <c r="A74" s="328">
        <v>4</v>
      </c>
      <c r="B74" s="327" t="s">
        <v>17</v>
      </c>
      <c r="C74" s="328">
        <v>18</v>
      </c>
      <c r="D74" s="333" t="s">
        <v>193</v>
      </c>
      <c r="E74" s="335">
        <v>3</v>
      </c>
      <c r="F74" s="330">
        <v>1</v>
      </c>
      <c r="G74" s="330">
        <v>0</v>
      </c>
      <c r="H74" s="330">
        <v>1</v>
      </c>
      <c r="I74" s="328"/>
    </row>
    <row r="75" spans="1:9" ht="20.25" customHeight="1">
      <c r="A75" s="328">
        <v>5</v>
      </c>
      <c r="B75" s="327" t="s">
        <v>17</v>
      </c>
      <c r="C75" s="328">
        <v>19</v>
      </c>
      <c r="D75" s="333" t="s">
        <v>185</v>
      </c>
      <c r="E75" s="335">
        <v>7</v>
      </c>
      <c r="F75" s="330">
        <v>7</v>
      </c>
      <c r="G75" s="330">
        <v>0</v>
      </c>
      <c r="H75" s="330">
        <v>7</v>
      </c>
      <c r="I75" s="328"/>
    </row>
    <row r="76" spans="1:9" ht="23.25">
      <c r="A76" s="328">
        <v>6</v>
      </c>
      <c r="B76" s="327" t="s">
        <v>17</v>
      </c>
      <c r="C76" s="328">
        <v>20</v>
      </c>
      <c r="D76" s="333" t="s">
        <v>186</v>
      </c>
      <c r="E76" s="335">
        <v>2</v>
      </c>
      <c r="F76" s="330">
        <v>2</v>
      </c>
      <c r="G76" s="330">
        <v>0</v>
      </c>
      <c r="H76" s="330">
        <v>2</v>
      </c>
      <c r="I76" s="328"/>
    </row>
    <row r="77" spans="1:9" ht="23.25">
      <c r="A77" s="328"/>
      <c r="B77" s="383" t="s">
        <v>173</v>
      </c>
      <c r="C77" s="384"/>
      <c r="D77" s="384"/>
      <c r="E77" s="384"/>
      <c r="F77" s="385"/>
      <c r="G77" s="330"/>
      <c r="H77" s="341">
        <f>SUM(H71:H76)</f>
        <v>14</v>
      </c>
      <c r="I77" s="328"/>
    </row>
    <row r="78" spans="1:9" ht="20.25" customHeight="1">
      <c r="A78" s="345" t="s">
        <v>166</v>
      </c>
      <c r="B78" s="346"/>
      <c r="C78" s="328"/>
      <c r="D78" s="328"/>
      <c r="E78" s="328"/>
      <c r="F78" s="328"/>
      <c r="G78" s="330"/>
      <c r="H78" s="341"/>
      <c r="I78" s="413"/>
    </row>
    <row r="79" spans="1:9" ht="23.25">
      <c r="A79" s="328">
        <v>1</v>
      </c>
      <c r="B79" s="327" t="s">
        <v>40</v>
      </c>
      <c r="C79" s="328">
        <v>14</v>
      </c>
      <c r="D79" s="326" t="s">
        <v>196</v>
      </c>
      <c r="E79" s="335">
        <v>2</v>
      </c>
      <c r="F79" s="330">
        <v>1</v>
      </c>
      <c r="G79" s="330">
        <v>0</v>
      </c>
      <c r="H79" s="330">
        <v>1</v>
      </c>
      <c r="I79" s="387"/>
    </row>
    <row r="80" spans="1:9" ht="20.25" customHeight="1">
      <c r="A80" s="328">
        <v>2</v>
      </c>
      <c r="B80" s="327" t="s">
        <v>40</v>
      </c>
      <c r="C80" s="328">
        <v>15</v>
      </c>
      <c r="D80" s="326" t="s">
        <v>203</v>
      </c>
      <c r="E80" s="335">
        <v>3</v>
      </c>
      <c r="F80" s="330">
        <v>2</v>
      </c>
      <c r="G80" s="330">
        <v>1</v>
      </c>
      <c r="H80" s="330">
        <v>2</v>
      </c>
      <c r="I80" s="387"/>
    </row>
    <row r="81" spans="1:10" ht="23.25">
      <c r="A81" s="328">
        <v>3</v>
      </c>
      <c r="B81" s="327" t="s">
        <v>40</v>
      </c>
      <c r="C81" s="328">
        <v>16</v>
      </c>
      <c r="D81" s="326" t="s">
        <v>180</v>
      </c>
      <c r="E81" s="335">
        <v>2</v>
      </c>
      <c r="F81" s="330">
        <v>1</v>
      </c>
      <c r="G81" s="330">
        <v>0</v>
      </c>
      <c r="H81" s="330">
        <v>1</v>
      </c>
      <c r="I81" s="387"/>
    </row>
    <row r="82" spans="1:10" ht="23.25">
      <c r="A82" s="328">
        <v>4</v>
      </c>
      <c r="B82" s="327" t="s">
        <v>40</v>
      </c>
      <c r="C82" s="328">
        <v>17</v>
      </c>
      <c r="D82" s="326" t="s">
        <v>182</v>
      </c>
      <c r="E82" s="335">
        <v>4</v>
      </c>
      <c r="F82" s="330">
        <v>3</v>
      </c>
      <c r="G82" s="330">
        <v>1</v>
      </c>
      <c r="H82" s="330">
        <v>3</v>
      </c>
      <c r="I82" s="387"/>
    </row>
    <row r="83" spans="1:10" ht="23.25">
      <c r="A83" s="328">
        <v>5</v>
      </c>
      <c r="B83" s="327" t="s">
        <v>40</v>
      </c>
      <c r="C83" s="328">
        <v>18</v>
      </c>
      <c r="D83" s="326" t="s">
        <v>193</v>
      </c>
      <c r="E83" s="335">
        <v>4</v>
      </c>
      <c r="F83" s="330">
        <v>3</v>
      </c>
      <c r="G83" s="330">
        <v>1</v>
      </c>
      <c r="H83" s="330">
        <v>3</v>
      </c>
      <c r="I83" s="387"/>
    </row>
    <row r="84" spans="1:10" ht="23.25">
      <c r="A84" s="328">
        <v>6</v>
      </c>
      <c r="B84" s="327" t="s">
        <v>40</v>
      </c>
      <c r="C84" s="328">
        <v>19</v>
      </c>
      <c r="D84" s="326" t="s">
        <v>185</v>
      </c>
      <c r="E84" s="335">
        <v>2</v>
      </c>
      <c r="F84" s="330">
        <v>2</v>
      </c>
      <c r="G84" s="330">
        <v>0</v>
      </c>
      <c r="H84" s="330">
        <v>2</v>
      </c>
      <c r="I84" s="387"/>
      <c r="J84" s="354"/>
    </row>
    <row r="85" spans="1:10" ht="23.25">
      <c r="A85" s="328">
        <v>7</v>
      </c>
      <c r="B85" s="327" t="s">
        <v>40</v>
      </c>
      <c r="C85" s="328">
        <v>20</v>
      </c>
      <c r="D85" s="326" t="s">
        <v>186</v>
      </c>
      <c r="E85" s="335">
        <v>1</v>
      </c>
      <c r="F85" s="330">
        <v>1</v>
      </c>
      <c r="G85" s="330">
        <v>0</v>
      </c>
      <c r="H85" s="330">
        <v>1</v>
      </c>
      <c r="I85" s="387"/>
      <c r="J85" s="354"/>
    </row>
    <row r="86" spans="1:10" ht="23.25">
      <c r="A86" s="328">
        <v>8</v>
      </c>
      <c r="B86" s="327" t="s">
        <v>40</v>
      </c>
      <c r="C86" s="328">
        <v>21</v>
      </c>
      <c r="D86" s="326" t="s">
        <v>187</v>
      </c>
      <c r="E86" s="335">
        <v>1</v>
      </c>
      <c r="F86" s="330">
        <v>1</v>
      </c>
      <c r="G86" s="330">
        <v>0</v>
      </c>
      <c r="H86" s="330">
        <v>1</v>
      </c>
      <c r="I86" s="387"/>
      <c r="J86" s="354"/>
    </row>
    <row r="87" spans="1:10" ht="23.25">
      <c r="A87" s="328"/>
      <c r="B87" s="383" t="s">
        <v>173</v>
      </c>
      <c r="C87" s="384"/>
      <c r="D87" s="384"/>
      <c r="E87" s="384"/>
      <c r="F87" s="385"/>
      <c r="G87" s="330"/>
      <c r="H87" s="341">
        <f>SUM(H79:H85)</f>
        <v>13</v>
      </c>
      <c r="I87" s="387"/>
      <c r="J87" s="354"/>
    </row>
    <row r="88" spans="1:10" ht="23.25">
      <c r="A88" s="345" t="s">
        <v>166</v>
      </c>
      <c r="B88" s="346"/>
      <c r="C88" s="328"/>
      <c r="D88" s="326"/>
      <c r="E88" s="335"/>
      <c r="F88" s="330"/>
      <c r="G88" s="330"/>
      <c r="H88" s="330"/>
      <c r="I88" s="387"/>
    </row>
    <row r="89" spans="1:10" ht="23.25">
      <c r="A89" s="328">
        <v>1</v>
      </c>
      <c r="B89" s="327" t="s">
        <v>49</v>
      </c>
      <c r="C89" s="328">
        <v>3</v>
      </c>
      <c r="D89" s="326" t="s">
        <v>201</v>
      </c>
      <c r="E89" s="335">
        <v>5</v>
      </c>
      <c r="F89" s="330">
        <v>3</v>
      </c>
      <c r="G89" s="330">
        <v>2</v>
      </c>
      <c r="H89" s="330">
        <v>3</v>
      </c>
      <c r="I89" s="387"/>
    </row>
    <row r="90" spans="1:10" ht="23.25">
      <c r="A90" s="328">
        <v>2</v>
      </c>
      <c r="B90" s="327" t="s">
        <v>49</v>
      </c>
      <c r="C90" s="328">
        <v>3</v>
      </c>
      <c r="D90" s="326" t="s">
        <v>204</v>
      </c>
      <c r="E90" s="335">
        <v>1</v>
      </c>
      <c r="F90" s="330">
        <v>1</v>
      </c>
      <c r="G90" s="330">
        <v>0</v>
      </c>
      <c r="H90" s="330">
        <v>1</v>
      </c>
      <c r="I90" s="387"/>
    </row>
    <row r="91" spans="1:10" ht="23.25">
      <c r="A91" s="328"/>
      <c r="B91" s="383" t="s">
        <v>173</v>
      </c>
      <c r="C91" s="384"/>
      <c r="D91" s="384"/>
      <c r="E91" s="384"/>
      <c r="F91" s="385"/>
      <c r="G91" s="330"/>
      <c r="H91" s="341">
        <v>4</v>
      </c>
      <c r="I91" s="387"/>
    </row>
  </sheetData>
  <mergeCells count="86">
    <mergeCell ref="A88:B88"/>
    <mergeCell ref="B91:F91"/>
    <mergeCell ref="A68:B68"/>
    <mergeCell ref="A69:I69"/>
    <mergeCell ref="A70:B70"/>
    <mergeCell ref="B77:F77"/>
    <mergeCell ref="A78:B78"/>
    <mergeCell ref="B87:F87"/>
    <mergeCell ref="A60:B60"/>
    <mergeCell ref="C60:I60"/>
    <mergeCell ref="B62:F62"/>
    <mergeCell ref="A66:A67"/>
    <mergeCell ref="B66:B67"/>
    <mergeCell ref="C66:C68"/>
    <mergeCell ref="E66:E67"/>
    <mergeCell ref="F66:I66"/>
    <mergeCell ref="H67:H68"/>
    <mergeCell ref="I67:I68"/>
    <mergeCell ref="H52:H53"/>
    <mergeCell ref="I52:I53"/>
    <mergeCell ref="A53:B53"/>
    <mergeCell ref="A54:B54"/>
    <mergeCell ref="C54:I54"/>
    <mergeCell ref="B59:F59"/>
    <mergeCell ref="B44:F44"/>
    <mergeCell ref="A45:B45"/>
    <mergeCell ref="C45:I45"/>
    <mergeCell ref="B49:F49"/>
    <mergeCell ref="K50:O50"/>
    <mergeCell ref="A51:A52"/>
    <mergeCell ref="B51:B52"/>
    <mergeCell ref="C51:C53"/>
    <mergeCell ref="E51:E52"/>
    <mergeCell ref="F51:I51"/>
    <mergeCell ref="A36:B36"/>
    <mergeCell ref="J36:K36"/>
    <mergeCell ref="A37:B37"/>
    <mergeCell ref="J37:K37"/>
    <mergeCell ref="L37:R37"/>
    <mergeCell ref="C38:I38"/>
    <mergeCell ref="N34:N35"/>
    <mergeCell ref="O34:Q34"/>
    <mergeCell ref="R34:R36"/>
    <mergeCell ref="H35:H36"/>
    <mergeCell ref="I35:I36"/>
    <mergeCell ref="Q35:Q36"/>
    <mergeCell ref="A33:I33"/>
    <mergeCell ref="J33:R33"/>
    <mergeCell ref="A34:A35"/>
    <mergeCell ref="B34:B35"/>
    <mergeCell ref="C34:C36"/>
    <mergeCell ref="E34:E35"/>
    <mergeCell ref="F34:I34"/>
    <mergeCell ref="J34:J35"/>
    <mergeCell ref="K34:K35"/>
    <mergeCell ref="L34:L36"/>
    <mergeCell ref="A17:B17"/>
    <mergeCell ref="B22:F22"/>
    <mergeCell ref="A23:B23"/>
    <mergeCell ref="B29:F29"/>
    <mergeCell ref="A32:I32"/>
    <mergeCell ref="J32:R32"/>
    <mergeCell ref="A5:B5"/>
    <mergeCell ref="A6:B6"/>
    <mergeCell ref="J6:K6"/>
    <mergeCell ref="A7:B7"/>
    <mergeCell ref="K15:O15"/>
    <mergeCell ref="B16:F16"/>
    <mergeCell ref="K3:K4"/>
    <mergeCell ref="L3:L5"/>
    <mergeCell ref="N3:N4"/>
    <mergeCell ref="O3:R3"/>
    <mergeCell ref="H4:H5"/>
    <mergeCell ref="I4:I5"/>
    <mergeCell ref="Q4:Q5"/>
    <mergeCell ref="R4:R5"/>
    <mergeCell ref="A1:I1"/>
    <mergeCell ref="K1:S1"/>
    <mergeCell ref="A2:I2"/>
    <mergeCell ref="K2:S2"/>
    <mergeCell ref="A3:A4"/>
    <mergeCell ref="B3:B4"/>
    <mergeCell ref="C3:C5"/>
    <mergeCell ref="E3:E4"/>
    <mergeCell ref="F3:I3"/>
    <mergeCell ref="J3:J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
  <sheetViews>
    <sheetView zoomScaleNormal="100" workbookViewId="0">
      <selection activeCell="AG28" sqref="AG28"/>
    </sheetView>
  </sheetViews>
  <sheetFormatPr defaultRowHeight="21.75"/>
  <cols>
    <col min="1" max="1" width="19.42578125" style="27" customWidth="1"/>
    <col min="2" max="2" width="6.7109375" style="27" customWidth="1"/>
    <col min="3" max="3" width="3.5703125" style="27" customWidth="1"/>
    <col min="4" max="4" width="4.28515625" style="27" customWidth="1"/>
    <col min="5" max="5" width="3.5703125" style="27" customWidth="1"/>
    <col min="6" max="6" width="4.140625" style="27" customWidth="1"/>
    <col min="7" max="7" width="3.5703125" style="27" customWidth="1"/>
    <col min="8" max="8" width="4.28515625" style="27" customWidth="1"/>
    <col min="9" max="9" width="4.140625" style="27" customWidth="1"/>
    <col min="10" max="10" width="3.5703125" style="27" customWidth="1"/>
    <col min="11" max="12" width="3.85546875" style="27" customWidth="1"/>
    <col min="13" max="13" width="4.140625" style="27" customWidth="1"/>
    <col min="14" max="14" width="4.85546875" style="27" customWidth="1"/>
    <col min="15" max="16" width="4.5703125" style="27" customWidth="1"/>
    <col min="17" max="17" width="5.42578125" style="27" customWidth="1"/>
    <col min="18" max="18" width="3.85546875" style="27" customWidth="1"/>
    <col min="19" max="19" width="4.28515625" style="27" customWidth="1"/>
    <col min="20" max="20" width="3.5703125" style="27" customWidth="1"/>
    <col min="21" max="21" width="5" style="27" customWidth="1"/>
    <col min="22" max="23" width="3.7109375" style="27" customWidth="1"/>
    <col min="24" max="24" width="3.5703125" style="27" customWidth="1"/>
    <col min="25" max="26" width="3.7109375" style="27" customWidth="1"/>
    <col min="27" max="27" width="3.5703125" style="27" customWidth="1"/>
    <col min="28" max="28" width="4.7109375" style="27" customWidth="1"/>
    <col min="29" max="29" width="4.5703125" style="27" customWidth="1"/>
    <col min="30" max="30" width="4" style="27" customWidth="1"/>
    <col min="31" max="31" width="4.42578125" style="27" customWidth="1"/>
    <col min="32" max="32" width="3.7109375" style="27" customWidth="1"/>
    <col min="33" max="33" width="4" style="27" customWidth="1"/>
    <col min="34" max="34" width="4.140625" style="27" customWidth="1"/>
    <col min="35" max="35" width="10.42578125" style="27" customWidth="1"/>
    <col min="36" max="36" width="9.140625" style="27"/>
    <col min="37" max="37" width="11.28515625" style="27" customWidth="1"/>
    <col min="38" max="47" width="9.140625" style="27"/>
    <col min="48" max="48" width="9.140625" style="140"/>
    <col min="49" max="256" width="9.140625" style="27"/>
    <col min="257" max="257" width="19.42578125" style="27" customWidth="1"/>
    <col min="258" max="258" width="6.7109375" style="27" customWidth="1"/>
    <col min="259" max="259" width="3.5703125" style="27" customWidth="1"/>
    <col min="260" max="260" width="4.28515625" style="27" customWidth="1"/>
    <col min="261" max="261" width="3.5703125" style="27" customWidth="1"/>
    <col min="262" max="262" width="4.140625" style="27" customWidth="1"/>
    <col min="263" max="263" width="3.5703125" style="27" customWidth="1"/>
    <col min="264" max="264" width="4.28515625" style="27" customWidth="1"/>
    <col min="265" max="265" width="4.140625" style="27" customWidth="1"/>
    <col min="266" max="266" width="3.5703125" style="27" customWidth="1"/>
    <col min="267" max="268" width="3.85546875" style="27" customWidth="1"/>
    <col min="269" max="269" width="4.140625" style="27" customWidth="1"/>
    <col min="270" max="270" width="4.85546875" style="27" customWidth="1"/>
    <col min="271" max="272" width="4.5703125" style="27" customWidth="1"/>
    <col min="273" max="273" width="5.42578125" style="27" customWidth="1"/>
    <col min="274" max="274" width="3.85546875" style="27" customWidth="1"/>
    <col min="275" max="275" width="4.28515625" style="27" customWidth="1"/>
    <col min="276" max="276" width="3.5703125" style="27" customWidth="1"/>
    <col min="277" max="277" width="5" style="27" customWidth="1"/>
    <col min="278" max="279" width="3.7109375" style="27" customWidth="1"/>
    <col min="280" max="280" width="3.5703125" style="27" customWidth="1"/>
    <col min="281" max="282" width="3.7109375" style="27" customWidth="1"/>
    <col min="283" max="283" width="3.5703125" style="27" customWidth="1"/>
    <col min="284" max="284" width="4.7109375" style="27" customWidth="1"/>
    <col min="285" max="285" width="4.5703125" style="27" customWidth="1"/>
    <col min="286" max="286" width="4" style="27" customWidth="1"/>
    <col min="287" max="287" width="4.42578125" style="27" customWidth="1"/>
    <col min="288" max="288" width="3.7109375" style="27" customWidth="1"/>
    <col min="289" max="289" width="4" style="27" customWidth="1"/>
    <col min="290" max="290" width="4.140625" style="27" customWidth="1"/>
    <col min="291" max="291" width="10.42578125" style="27" customWidth="1"/>
    <col min="292" max="292" width="9.140625" style="27"/>
    <col min="293" max="293" width="11.28515625" style="27" customWidth="1"/>
    <col min="294" max="512" width="9.140625" style="27"/>
    <col min="513" max="513" width="19.42578125" style="27" customWidth="1"/>
    <col min="514" max="514" width="6.7109375" style="27" customWidth="1"/>
    <col min="515" max="515" width="3.5703125" style="27" customWidth="1"/>
    <col min="516" max="516" width="4.28515625" style="27" customWidth="1"/>
    <col min="517" max="517" width="3.5703125" style="27" customWidth="1"/>
    <col min="518" max="518" width="4.140625" style="27" customWidth="1"/>
    <col min="519" max="519" width="3.5703125" style="27" customWidth="1"/>
    <col min="520" max="520" width="4.28515625" style="27" customWidth="1"/>
    <col min="521" max="521" width="4.140625" style="27" customWidth="1"/>
    <col min="522" max="522" width="3.5703125" style="27" customWidth="1"/>
    <col min="523" max="524" width="3.85546875" style="27" customWidth="1"/>
    <col min="525" max="525" width="4.140625" style="27" customWidth="1"/>
    <col min="526" max="526" width="4.85546875" style="27" customWidth="1"/>
    <col min="527" max="528" width="4.5703125" style="27" customWidth="1"/>
    <col min="529" max="529" width="5.42578125" style="27" customWidth="1"/>
    <col min="530" max="530" width="3.85546875" style="27" customWidth="1"/>
    <col min="531" max="531" width="4.28515625" style="27" customWidth="1"/>
    <col min="532" max="532" width="3.5703125" style="27" customWidth="1"/>
    <col min="533" max="533" width="5" style="27" customWidth="1"/>
    <col min="534" max="535" width="3.7109375" style="27" customWidth="1"/>
    <col min="536" max="536" width="3.5703125" style="27" customWidth="1"/>
    <col min="537" max="538" width="3.7109375" style="27" customWidth="1"/>
    <col min="539" max="539" width="3.5703125" style="27" customWidth="1"/>
    <col min="540" max="540" width="4.7109375" style="27" customWidth="1"/>
    <col min="541" max="541" width="4.5703125" style="27" customWidth="1"/>
    <col min="542" max="542" width="4" style="27" customWidth="1"/>
    <col min="543" max="543" width="4.42578125" style="27" customWidth="1"/>
    <col min="544" max="544" width="3.7109375" style="27" customWidth="1"/>
    <col min="545" max="545" width="4" style="27" customWidth="1"/>
    <col min="546" max="546" width="4.140625" style="27" customWidth="1"/>
    <col min="547" max="547" width="10.42578125" style="27" customWidth="1"/>
    <col min="548" max="548" width="9.140625" style="27"/>
    <col min="549" max="549" width="11.28515625" style="27" customWidth="1"/>
    <col min="550" max="768" width="9.140625" style="27"/>
    <col min="769" max="769" width="19.42578125" style="27" customWidth="1"/>
    <col min="770" max="770" width="6.7109375" style="27" customWidth="1"/>
    <col min="771" max="771" width="3.5703125" style="27" customWidth="1"/>
    <col min="772" max="772" width="4.28515625" style="27" customWidth="1"/>
    <col min="773" max="773" width="3.5703125" style="27" customWidth="1"/>
    <col min="774" max="774" width="4.140625" style="27" customWidth="1"/>
    <col min="775" max="775" width="3.5703125" style="27" customWidth="1"/>
    <col min="776" max="776" width="4.28515625" style="27" customWidth="1"/>
    <col min="777" max="777" width="4.140625" style="27" customWidth="1"/>
    <col min="778" max="778" width="3.5703125" style="27" customWidth="1"/>
    <col min="779" max="780" width="3.85546875" style="27" customWidth="1"/>
    <col min="781" max="781" width="4.140625" style="27" customWidth="1"/>
    <col min="782" max="782" width="4.85546875" style="27" customWidth="1"/>
    <col min="783" max="784" width="4.5703125" style="27" customWidth="1"/>
    <col min="785" max="785" width="5.42578125" style="27" customWidth="1"/>
    <col min="786" max="786" width="3.85546875" style="27" customWidth="1"/>
    <col min="787" max="787" width="4.28515625" style="27" customWidth="1"/>
    <col min="788" max="788" width="3.5703125" style="27" customWidth="1"/>
    <col min="789" max="789" width="5" style="27" customWidth="1"/>
    <col min="790" max="791" width="3.7109375" style="27" customWidth="1"/>
    <col min="792" max="792" width="3.5703125" style="27" customWidth="1"/>
    <col min="793" max="794" width="3.7109375" style="27" customWidth="1"/>
    <col min="795" max="795" width="3.5703125" style="27" customWidth="1"/>
    <col min="796" max="796" width="4.7109375" style="27" customWidth="1"/>
    <col min="797" max="797" width="4.5703125" style="27" customWidth="1"/>
    <col min="798" max="798" width="4" style="27" customWidth="1"/>
    <col min="799" max="799" width="4.42578125" style="27" customWidth="1"/>
    <col min="800" max="800" width="3.7109375" style="27" customWidth="1"/>
    <col min="801" max="801" width="4" style="27" customWidth="1"/>
    <col min="802" max="802" width="4.140625" style="27" customWidth="1"/>
    <col min="803" max="803" width="10.42578125" style="27" customWidth="1"/>
    <col min="804" max="804" width="9.140625" style="27"/>
    <col min="805" max="805" width="11.28515625" style="27" customWidth="1"/>
    <col min="806" max="1024" width="9.140625" style="27"/>
    <col min="1025" max="1025" width="19.42578125" style="27" customWidth="1"/>
    <col min="1026" max="1026" width="6.7109375" style="27" customWidth="1"/>
    <col min="1027" max="1027" width="3.5703125" style="27" customWidth="1"/>
    <col min="1028" max="1028" width="4.28515625" style="27" customWidth="1"/>
    <col min="1029" max="1029" width="3.5703125" style="27" customWidth="1"/>
    <col min="1030" max="1030" width="4.140625" style="27" customWidth="1"/>
    <col min="1031" max="1031" width="3.5703125" style="27" customWidth="1"/>
    <col min="1032" max="1032" width="4.28515625" style="27" customWidth="1"/>
    <col min="1033" max="1033" width="4.140625" style="27" customWidth="1"/>
    <col min="1034" max="1034" width="3.5703125" style="27" customWidth="1"/>
    <col min="1035" max="1036" width="3.85546875" style="27" customWidth="1"/>
    <col min="1037" max="1037" width="4.140625" style="27" customWidth="1"/>
    <col min="1038" max="1038" width="4.85546875" style="27" customWidth="1"/>
    <col min="1039" max="1040" width="4.5703125" style="27" customWidth="1"/>
    <col min="1041" max="1041" width="5.42578125" style="27" customWidth="1"/>
    <col min="1042" max="1042" width="3.85546875" style="27" customWidth="1"/>
    <col min="1043" max="1043" width="4.28515625" style="27" customWidth="1"/>
    <col min="1044" max="1044" width="3.5703125" style="27" customWidth="1"/>
    <col min="1045" max="1045" width="5" style="27" customWidth="1"/>
    <col min="1046" max="1047" width="3.7109375" style="27" customWidth="1"/>
    <col min="1048" max="1048" width="3.5703125" style="27" customWidth="1"/>
    <col min="1049" max="1050" width="3.7109375" style="27" customWidth="1"/>
    <col min="1051" max="1051" width="3.5703125" style="27" customWidth="1"/>
    <col min="1052" max="1052" width="4.7109375" style="27" customWidth="1"/>
    <col min="1053" max="1053" width="4.5703125" style="27" customWidth="1"/>
    <col min="1054" max="1054" width="4" style="27" customWidth="1"/>
    <col min="1055" max="1055" width="4.42578125" style="27" customWidth="1"/>
    <col min="1056" max="1056" width="3.7109375" style="27" customWidth="1"/>
    <col min="1057" max="1057" width="4" style="27" customWidth="1"/>
    <col min="1058" max="1058" width="4.140625" style="27" customWidth="1"/>
    <col min="1059" max="1059" width="10.42578125" style="27" customWidth="1"/>
    <col min="1060" max="1060" width="9.140625" style="27"/>
    <col min="1061" max="1061" width="11.28515625" style="27" customWidth="1"/>
    <col min="1062" max="1280" width="9.140625" style="27"/>
    <col min="1281" max="1281" width="19.42578125" style="27" customWidth="1"/>
    <col min="1282" max="1282" width="6.7109375" style="27" customWidth="1"/>
    <col min="1283" max="1283" width="3.5703125" style="27" customWidth="1"/>
    <col min="1284" max="1284" width="4.28515625" style="27" customWidth="1"/>
    <col min="1285" max="1285" width="3.5703125" style="27" customWidth="1"/>
    <col min="1286" max="1286" width="4.140625" style="27" customWidth="1"/>
    <col min="1287" max="1287" width="3.5703125" style="27" customWidth="1"/>
    <col min="1288" max="1288" width="4.28515625" style="27" customWidth="1"/>
    <col min="1289" max="1289" width="4.140625" style="27" customWidth="1"/>
    <col min="1290" max="1290" width="3.5703125" style="27" customWidth="1"/>
    <col min="1291" max="1292" width="3.85546875" style="27" customWidth="1"/>
    <col min="1293" max="1293" width="4.140625" style="27" customWidth="1"/>
    <col min="1294" max="1294" width="4.85546875" style="27" customWidth="1"/>
    <col min="1295" max="1296" width="4.5703125" style="27" customWidth="1"/>
    <col min="1297" max="1297" width="5.42578125" style="27" customWidth="1"/>
    <col min="1298" max="1298" width="3.85546875" style="27" customWidth="1"/>
    <col min="1299" max="1299" width="4.28515625" style="27" customWidth="1"/>
    <col min="1300" max="1300" width="3.5703125" style="27" customWidth="1"/>
    <col min="1301" max="1301" width="5" style="27" customWidth="1"/>
    <col min="1302" max="1303" width="3.7109375" style="27" customWidth="1"/>
    <col min="1304" max="1304" width="3.5703125" style="27" customWidth="1"/>
    <col min="1305" max="1306" width="3.7109375" style="27" customWidth="1"/>
    <col min="1307" max="1307" width="3.5703125" style="27" customWidth="1"/>
    <col min="1308" max="1308" width="4.7109375" style="27" customWidth="1"/>
    <col min="1309" max="1309" width="4.5703125" style="27" customWidth="1"/>
    <col min="1310" max="1310" width="4" style="27" customWidth="1"/>
    <col min="1311" max="1311" width="4.42578125" style="27" customWidth="1"/>
    <col min="1312" max="1312" width="3.7109375" style="27" customWidth="1"/>
    <col min="1313" max="1313" width="4" style="27" customWidth="1"/>
    <col min="1314" max="1314" width="4.140625" style="27" customWidth="1"/>
    <col min="1315" max="1315" width="10.42578125" style="27" customWidth="1"/>
    <col min="1316" max="1316" width="9.140625" style="27"/>
    <col min="1317" max="1317" width="11.28515625" style="27" customWidth="1"/>
    <col min="1318" max="1536" width="9.140625" style="27"/>
    <col min="1537" max="1537" width="19.42578125" style="27" customWidth="1"/>
    <col min="1538" max="1538" width="6.7109375" style="27" customWidth="1"/>
    <col min="1539" max="1539" width="3.5703125" style="27" customWidth="1"/>
    <col min="1540" max="1540" width="4.28515625" style="27" customWidth="1"/>
    <col min="1541" max="1541" width="3.5703125" style="27" customWidth="1"/>
    <col min="1542" max="1542" width="4.140625" style="27" customWidth="1"/>
    <col min="1543" max="1543" width="3.5703125" style="27" customWidth="1"/>
    <col min="1544" max="1544" width="4.28515625" style="27" customWidth="1"/>
    <col min="1545" max="1545" width="4.140625" style="27" customWidth="1"/>
    <col min="1546" max="1546" width="3.5703125" style="27" customWidth="1"/>
    <col min="1547" max="1548" width="3.85546875" style="27" customWidth="1"/>
    <col min="1549" max="1549" width="4.140625" style="27" customWidth="1"/>
    <col min="1550" max="1550" width="4.85546875" style="27" customWidth="1"/>
    <col min="1551" max="1552" width="4.5703125" style="27" customWidth="1"/>
    <col min="1553" max="1553" width="5.42578125" style="27" customWidth="1"/>
    <col min="1554" max="1554" width="3.85546875" style="27" customWidth="1"/>
    <col min="1555" max="1555" width="4.28515625" style="27" customWidth="1"/>
    <col min="1556" max="1556" width="3.5703125" style="27" customWidth="1"/>
    <col min="1557" max="1557" width="5" style="27" customWidth="1"/>
    <col min="1558" max="1559" width="3.7109375" style="27" customWidth="1"/>
    <col min="1560" max="1560" width="3.5703125" style="27" customWidth="1"/>
    <col min="1561" max="1562" width="3.7109375" style="27" customWidth="1"/>
    <col min="1563" max="1563" width="3.5703125" style="27" customWidth="1"/>
    <col min="1564" max="1564" width="4.7109375" style="27" customWidth="1"/>
    <col min="1565" max="1565" width="4.5703125" style="27" customWidth="1"/>
    <col min="1566" max="1566" width="4" style="27" customWidth="1"/>
    <col min="1567" max="1567" width="4.42578125" style="27" customWidth="1"/>
    <col min="1568" max="1568" width="3.7109375" style="27" customWidth="1"/>
    <col min="1569" max="1569" width="4" style="27" customWidth="1"/>
    <col min="1570" max="1570" width="4.140625" style="27" customWidth="1"/>
    <col min="1571" max="1571" width="10.42578125" style="27" customWidth="1"/>
    <col min="1572" max="1572" width="9.140625" style="27"/>
    <col min="1573" max="1573" width="11.28515625" style="27" customWidth="1"/>
    <col min="1574" max="1792" width="9.140625" style="27"/>
    <col min="1793" max="1793" width="19.42578125" style="27" customWidth="1"/>
    <col min="1794" max="1794" width="6.7109375" style="27" customWidth="1"/>
    <col min="1795" max="1795" width="3.5703125" style="27" customWidth="1"/>
    <col min="1796" max="1796" width="4.28515625" style="27" customWidth="1"/>
    <col min="1797" max="1797" width="3.5703125" style="27" customWidth="1"/>
    <col min="1798" max="1798" width="4.140625" style="27" customWidth="1"/>
    <col min="1799" max="1799" width="3.5703125" style="27" customWidth="1"/>
    <col min="1800" max="1800" width="4.28515625" style="27" customWidth="1"/>
    <col min="1801" max="1801" width="4.140625" style="27" customWidth="1"/>
    <col min="1802" max="1802" width="3.5703125" style="27" customWidth="1"/>
    <col min="1803" max="1804" width="3.85546875" style="27" customWidth="1"/>
    <col min="1805" max="1805" width="4.140625" style="27" customWidth="1"/>
    <col min="1806" max="1806" width="4.85546875" style="27" customWidth="1"/>
    <col min="1807" max="1808" width="4.5703125" style="27" customWidth="1"/>
    <col min="1809" max="1809" width="5.42578125" style="27" customWidth="1"/>
    <col min="1810" max="1810" width="3.85546875" style="27" customWidth="1"/>
    <col min="1811" max="1811" width="4.28515625" style="27" customWidth="1"/>
    <col min="1812" max="1812" width="3.5703125" style="27" customWidth="1"/>
    <col min="1813" max="1813" width="5" style="27" customWidth="1"/>
    <col min="1814" max="1815" width="3.7109375" style="27" customWidth="1"/>
    <col min="1816" max="1816" width="3.5703125" style="27" customWidth="1"/>
    <col min="1817" max="1818" width="3.7109375" style="27" customWidth="1"/>
    <col min="1819" max="1819" width="3.5703125" style="27" customWidth="1"/>
    <col min="1820" max="1820" width="4.7109375" style="27" customWidth="1"/>
    <col min="1821" max="1821" width="4.5703125" style="27" customWidth="1"/>
    <col min="1822" max="1822" width="4" style="27" customWidth="1"/>
    <col min="1823" max="1823" width="4.42578125" style="27" customWidth="1"/>
    <col min="1824" max="1824" width="3.7109375" style="27" customWidth="1"/>
    <col min="1825" max="1825" width="4" style="27" customWidth="1"/>
    <col min="1826" max="1826" width="4.140625" style="27" customWidth="1"/>
    <col min="1827" max="1827" width="10.42578125" style="27" customWidth="1"/>
    <col min="1828" max="1828" width="9.140625" style="27"/>
    <col min="1829" max="1829" width="11.28515625" style="27" customWidth="1"/>
    <col min="1830" max="2048" width="9.140625" style="27"/>
    <col min="2049" max="2049" width="19.42578125" style="27" customWidth="1"/>
    <col min="2050" max="2050" width="6.7109375" style="27" customWidth="1"/>
    <col min="2051" max="2051" width="3.5703125" style="27" customWidth="1"/>
    <col min="2052" max="2052" width="4.28515625" style="27" customWidth="1"/>
    <col min="2053" max="2053" width="3.5703125" style="27" customWidth="1"/>
    <col min="2054" max="2054" width="4.140625" style="27" customWidth="1"/>
    <col min="2055" max="2055" width="3.5703125" style="27" customWidth="1"/>
    <col min="2056" max="2056" width="4.28515625" style="27" customWidth="1"/>
    <col min="2057" max="2057" width="4.140625" style="27" customWidth="1"/>
    <col min="2058" max="2058" width="3.5703125" style="27" customWidth="1"/>
    <col min="2059" max="2060" width="3.85546875" style="27" customWidth="1"/>
    <col min="2061" max="2061" width="4.140625" style="27" customWidth="1"/>
    <col min="2062" max="2062" width="4.85546875" style="27" customWidth="1"/>
    <col min="2063" max="2064" width="4.5703125" style="27" customWidth="1"/>
    <col min="2065" max="2065" width="5.42578125" style="27" customWidth="1"/>
    <col min="2066" max="2066" width="3.85546875" style="27" customWidth="1"/>
    <col min="2067" max="2067" width="4.28515625" style="27" customWidth="1"/>
    <col min="2068" max="2068" width="3.5703125" style="27" customWidth="1"/>
    <col min="2069" max="2069" width="5" style="27" customWidth="1"/>
    <col min="2070" max="2071" width="3.7109375" style="27" customWidth="1"/>
    <col min="2072" max="2072" width="3.5703125" style="27" customWidth="1"/>
    <col min="2073" max="2074" width="3.7109375" style="27" customWidth="1"/>
    <col min="2075" max="2075" width="3.5703125" style="27" customWidth="1"/>
    <col min="2076" max="2076" width="4.7109375" style="27" customWidth="1"/>
    <col min="2077" max="2077" width="4.5703125" style="27" customWidth="1"/>
    <col min="2078" max="2078" width="4" style="27" customWidth="1"/>
    <col min="2079" max="2079" width="4.42578125" style="27" customWidth="1"/>
    <col min="2080" max="2080" width="3.7109375" style="27" customWidth="1"/>
    <col min="2081" max="2081" width="4" style="27" customWidth="1"/>
    <col min="2082" max="2082" width="4.140625" style="27" customWidth="1"/>
    <col min="2083" max="2083" width="10.42578125" style="27" customWidth="1"/>
    <col min="2084" max="2084" width="9.140625" style="27"/>
    <col min="2085" max="2085" width="11.28515625" style="27" customWidth="1"/>
    <col min="2086" max="2304" width="9.140625" style="27"/>
    <col min="2305" max="2305" width="19.42578125" style="27" customWidth="1"/>
    <col min="2306" max="2306" width="6.7109375" style="27" customWidth="1"/>
    <col min="2307" max="2307" width="3.5703125" style="27" customWidth="1"/>
    <col min="2308" max="2308" width="4.28515625" style="27" customWidth="1"/>
    <col min="2309" max="2309" width="3.5703125" style="27" customWidth="1"/>
    <col min="2310" max="2310" width="4.140625" style="27" customWidth="1"/>
    <col min="2311" max="2311" width="3.5703125" style="27" customWidth="1"/>
    <col min="2312" max="2312" width="4.28515625" style="27" customWidth="1"/>
    <col min="2313" max="2313" width="4.140625" style="27" customWidth="1"/>
    <col min="2314" max="2314" width="3.5703125" style="27" customWidth="1"/>
    <col min="2315" max="2316" width="3.85546875" style="27" customWidth="1"/>
    <col min="2317" max="2317" width="4.140625" style="27" customWidth="1"/>
    <col min="2318" max="2318" width="4.85546875" style="27" customWidth="1"/>
    <col min="2319" max="2320" width="4.5703125" style="27" customWidth="1"/>
    <col min="2321" max="2321" width="5.42578125" style="27" customWidth="1"/>
    <col min="2322" max="2322" width="3.85546875" style="27" customWidth="1"/>
    <col min="2323" max="2323" width="4.28515625" style="27" customWidth="1"/>
    <col min="2324" max="2324" width="3.5703125" style="27" customWidth="1"/>
    <col min="2325" max="2325" width="5" style="27" customWidth="1"/>
    <col min="2326" max="2327" width="3.7109375" style="27" customWidth="1"/>
    <col min="2328" max="2328" width="3.5703125" style="27" customWidth="1"/>
    <col min="2329" max="2330" width="3.7109375" style="27" customWidth="1"/>
    <col min="2331" max="2331" width="3.5703125" style="27" customWidth="1"/>
    <col min="2332" max="2332" width="4.7109375" style="27" customWidth="1"/>
    <col min="2333" max="2333" width="4.5703125" style="27" customWidth="1"/>
    <col min="2334" max="2334" width="4" style="27" customWidth="1"/>
    <col min="2335" max="2335" width="4.42578125" style="27" customWidth="1"/>
    <col min="2336" max="2336" width="3.7109375" style="27" customWidth="1"/>
    <col min="2337" max="2337" width="4" style="27" customWidth="1"/>
    <col min="2338" max="2338" width="4.140625" style="27" customWidth="1"/>
    <col min="2339" max="2339" width="10.42578125" style="27" customWidth="1"/>
    <col min="2340" max="2340" width="9.140625" style="27"/>
    <col min="2341" max="2341" width="11.28515625" style="27" customWidth="1"/>
    <col min="2342" max="2560" width="9.140625" style="27"/>
    <col min="2561" max="2561" width="19.42578125" style="27" customWidth="1"/>
    <col min="2562" max="2562" width="6.7109375" style="27" customWidth="1"/>
    <col min="2563" max="2563" width="3.5703125" style="27" customWidth="1"/>
    <col min="2564" max="2564" width="4.28515625" style="27" customWidth="1"/>
    <col min="2565" max="2565" width="3.5703125" style="27" customWidth="1"/>
    <col min="2566" max="2566" width="4.140625" style="27" customWidth="1"/>
    <col min="2567" max="2567" width="3.5703125" style="27" customWidth="1"/>
    <col min="2568" max="2568" width="4.28515625" style="27" customWidth="1"/>
    <col min="2569" max="2569" width="4.140625" style="27" customWidth="1"/>
    <col min="2570" max="2570" width="3.5703125" style="27" customWidth="1"/>
    <col min="2571" max="2572" width="3.85546875" style="27" customWidth="1"/>
    <col min="2573" max="2573" width="4.140625" style="27" customWidth="1"/>
    <col min="2574" max="2574" width="4.85546875" style="27" customWidth="1"/>
    <col min="2575" max="2576" width="4.5703125" style="27" customWidth="1"/>
    <col min="2577" max="2577" width="5.42578125" style="27" customWidth="1"/>
    <col min="2578" max="2578" width="3.85546875" style="27" customWidth="1"/>
    <col min="2579" max="2579" width="4.28515625" style="27" customWidth="1"/>
    <col min="2580" max="2580" width="3.5703125" style="27" customWidth="1"/>
    <col min="2581" max="2581" width="5" style="27" customWidth="1"/>
    <col min="2582" max="2583" width="3.7109375" style="27" customWidth="1"/>
    <col min="2584" max="2584" width="3.5703125" style="27" customWidth="1"/>
    <col min="2585" max="2586" width="3.7109375" style="27" customWidth="1"/>
    <col min="2587" max="2587" width="3.5703125" style="27" customWidth="1"/>
    <col min="2588" max="2588" width="4.7109375" style="27" customWidth="1"/>
    <col min="2589" max="2589" width="4.5703125" style="27" customWidth="1"/>
    <col min="2590" max="2590" width="4" style="27" customWidth="1"/>
    <col min="2591" max="2591" width="4.42578125" style="27" customWidth="1"/>
    <col min="2592" max="2592" width="3.7109375" style="27" customWidth="1"/>
    <col min="2593" max="2593" width="4" style="27" customWidth="1"/>
    <col min="2594" max="2594" width="4.140625" style="27" customWidth="1"/>
    <col min="2595" max="2595" width="10.42578125" style="27" customWidth="1"/>
    <col min="2596" max="2596" width="9.140625" style="27"/>
    <col min="2597" max="2597" width="11.28515625" style="27" customWidth="1"/>
    <col min="2598" max="2816" width="9.140625" style="27"/>
    <col min="2817" max="2817" width="19.42578125" style="27" customWidth="1"/>
    <col min="2818" max="2818" width="6.7109375" style="27" customWidth="1"/>
    <col min="2819" max="2819" width="3.5703125" style="27" customWidth="1"/>
    <col min="2820" max="2820" width="4.28515625" style="27" customWidth="1"/>
    <col min="2821" max="2821" width="3.5703125" style="27" customWidth="1"/>
    <col min="2822" max="2822" width="4.140625" style="27" customWidth="1"/>
    <col min="2823" max="2823" width="3.5703125" style="27" customWidth="1"/>
    <col min="2824" max="2824" width="4.28515625" style="27" customWidth="1"/>
    <col min="2825" max="2825" width="4.140625" style="27" customWidth="1"/>
    <col min="2826" max="2826" width="3.5703125" style="27" customWidth="1"/>
    <col min="2827" max="2828" width="3.85546875" style="27" customWidth="1"/>
    <col min="2829" max="2829" width="4.140625" style="27" customWidth="1"/>
    <col min="2830" max="2830" width="4.85546875" style="27" customWidth="1"/>
    <col min="2831" max="2832" width="4.5703125" style="27" customWidth="1"/>
    <col min="2833" max="2833" width="5.42578125" style="27" customWidth="1"/>
    <col min="2834" max="2834" width="3.85546875" style="27" customWidth="1"/>
    <col min="2835" max="2835" width="4.28515625" style="27" customWidth="1"/>
    <col min="2836" max="2836" width="3.5703125" style="27" customWidth="1"/>
    <col min="2837" max="2837" width="5" style="27" customWidth="1"/>
    <col min="2838" max="2839" width="3.7109375" style="27" customWidth="1"/>
    <col min="2840" max="2840" width="3.5703125" style="27" customWidth="1"/>
    <col min="2841" max="2842" width="3.7109375" style="27" customWidth="1"/>
    <col min="2843" max="2843" width="3.5703125" style="27" customWidth="1"/>
    <col min="2844" max="2844" width="4.7109375" style="27" customWidth="1"/>
    <col min="2845" max="2845" width="4.5703125" style="27" customWidth="1"/>
    <col min="2846" max="2846" width="4" style="27" customWidth="1"/>
    <col min="2847" max="2847" width="4.42578125" style="27" customWidth="1"/>
    <col min="2848" max="2848" width="3.7109375" style="27" customWidth="1"/>
    <col min="2849" max="2849" width="4" style="27" customWidth="1"/>
    <col min="2850" max="2850" width="4.140625" style="27" customWidth="1"/>
    <col min="2851" max="2851" width="10.42578125" style="27" customWidth="1"/>
    <col min="2852" max="2852" width="9.140625" style="27"/>
    <col min="2853" max="2853" width="11.28515625" style="27" customWidth="1"/>
    <col min="2854" max="3072" width="9.140625" style="27"/>
    <col min="3073" max="3073" width="19.42578125" style="27" customWidth="1"/>
    <col min="3074" max="3074" width="6.7109375" style="27" customWidth="1"/>
    <col min="3075" max="3075" width="3.5703125" style="27" customWidth="1"/>
    <col min="3076" max="3076" width="4.28515625" style="27" customWidth="1"/>
    <col min="3077" max="3077" width="3.5703125" style="27" customWidth="1"/>
    <col min="3078" max="3078" width="4.140625" style="27" customWidth="1"/>
    <col min="3079" max="3079" width="3.5703125" style="27" customWidth="1"/>
    <col min="3080" max="3080" width="4.28515625" style="27" customWidth="1"/>
    <col min="3081" max="3081" width="4.140625" style="27" customWidth="1"/>
    <col min="3082" max="3082" width="3.5703125" style="27" customWidth="1"/>
    <col min="3083" max="3084" width="3.85546875" style="27" customWidth="1"/>
    <col min="3085" max="3085" width="4.140625" style="27" customWidth="1"/>
    <col min="3086" max="3086" width="4.85546875" style="27" customWidth="1"/>
    <col min="3087" max="3088" width="4.5703125" style="27" customWidth="1"/>
    <col min="3089" max="3089" width="5.42578125" style="27" customWidth="1"/>
    <col min="3090" max="3090" width="3.85546875" style="27" customWidth="1"/>
    <col min="3091" max="3091" width="4.28515625" style="27" customWidth="1"/>
    <col min="3092" max="3092" width="3.5703125" style="27" customWidth="1"/>
    <col min="3093" max="3093" width="5" style="27" customWidth="1"/>
    <col min="3094" max="3095" width="3.7109375" style="27" customWidth="1"/>
    <col min="3096" max="3096" width="3.5703125" style="27" customWidth="1"/>
    <col min="3097" max="3098" width="3.7109375" style="27" customWidth="1"/>
    <col min="3099" max="3099" width="3.5703125" style="27" customWidth="1"/>
    <col min="3100" max="3100" width="4.7109375" style="27" customWidth="1"/>
    <col min="3101" max="3101" width="4.5703125" style="27" customWidth="1"/>
    <col min="3102" max="3102" width="4" style="27" customWidth="1"/>
    <col min="3103" max="3103" width="4.42578125" style="27" customWidth="1"/>
    <col min="3104" max="3104" width="3.7109375" style="27" customWidth="1"/>
    <col min="3105" max="3105" width="4" style="27" customWidth="1"/>
    <col min="3106" max="3106" width="4.140625" style="27" customWidth="1"/>
    <col min="3107" max="3107" width="10.42578125" style="27" customWidth="1"/>
    <col min="3108" max="3108" width="9.140625" style="27"/>
    <col min="3109" max="3109" width="11.28515625" style="27" customWidth="1"/>
    <col min="3110" max="3328" width="9.140625" style="27"/>
    <col min="3329" max="3329" width="19.42578125" style="27" customWidth="1"/>
    <col min="3330" max="3330" width="6.7109375" style="27" customWidth="1"/>
    <col min="3331" max="3331" width="3.5703125" style="27" customWidth="1"/>
    <col min="3332" max="3332" width="4.28515625" style="27" customWidth="1"/>
    <col min="3333" max="3333" width="3.5703125" style="27" customWidth="1"/>
    <col min="3334" max="3334" width="4.140625" style="27" customWidth="1"/>
    <col min="3335" max="3335" width="3.5703125" style="27" customWidth="1"/>
    <col min="3336" max="3336" width="4.28515625" style="27" customWidth="1"/>
    <col min="3337" max="3337" width="4.140625" style="27" customWidth="1"/>
    <col min="3338" max="3338" width="3.5703125" style="27" customWidth="1"/>
    <col min="3339" max="3340" width="3.85546875" style="27" customWidth="1"/>
    <col min="3341" max="3341" width="4.140625" style="27" customWidth="1"/>
    <col min="3342" max="3342" width="4.85546875" style="27" customWidth="1"/>
    <col min="3343" max="3344" width="4.5703125" style="27" customWidth="1"/>
    <col min="3345" max="3345" width="5.42578125" style="27" customWidth="1"/>
    <col min="3346" max="3346" width="3.85546875" style="27" customWidth="1"/>
    <col min="3347" max="3347" width="4.28515625" style="27" customWidth="1"/>
    <col min="3348" max="3348" width="3.5703125" style="27" customWidth="1"/>
    <col min="3349" max="3349" width="5" style="27" customWidth="1"/>
    <col min="3350" max="3351" width="3.7109375" style="27" customWidth="1"/>
    <col min="3352" max="3352" width="3.5703125" style="27" customWidth="1"/>
    <col min="3353" max="3354" width="3.7109375" style="27" customWidth="1"/>
    <col min="3355" max="3355" width="3.5703125" style="27" customWidth="1"/>
    <col min="3356" max="3356" width="4.7109375" style="27" customWidth="1"/>
    <col min="3357" max="3357" width="4.5703125" style="27" customWidth="1"/>
    <col min="3358" max="3358" width="4" style="27" customWidth="1"/>
    <col min="3359" max="3359" width="4.42578125" style="27" customWidth="1"/>
    <col min="3360" max="3360" width="3.7109375" style="27" customWidth="1"/>
    <col min="3361" max="3361" width="4" style="27" customWidth="1"/>
    <col min="3362" max="3362" width="4.140625" style="27" customWidth="1"/>
    <col min="3363" max="3363" width="10.42578125" style="27" customWidth="1"/>
    <col min="3364" max="3364" width="9.140625" style="27"/>
    <col min="3365" max="3365" width="11.28515625" style="27" customWidth="1"/>
    <col min="3366" max="3584" width="9.140625" style="27"/>
    <col min="3585" max="3585" width="19.42578125" style="27" customWidth="1"/>
    <col min="3586" max="3586" width="6.7109375" style="27" customWidth="1"/>
    <col min="3587" max="3587" width="3.5703125" style="27" customWidth="1"/>
    <col min="3588" max="3588" width="4.28515625" style="27" customWidth="1"/>
    <col min="3589" max="3589" width="3.5703125" style="27" customWidth="1"/>
    <col min="3590" max="3590" width="4.140625" style="27" customWidth="1"/>
    <col min="3591" max="3591" width="3.5703125" style="27" customWidth="1"/>
    <col min="3592" max="3592" width="4.28515625" style="27" customWidth="1"/>
    <col min="3593" max="3593" width="4.140625" style="27" customWidth="1"/>
    <col min="3594" max="3594" width="3.5703125" style="27" customWidth="1"/>
    <col min="3595" max="3596" width="3.85546875" style="27" customWidth="1"/>
    <col min="3597" max="3597" width="4.140625" style="27" customWidth="1"/>
    <col min="3598" max="3598" width="4.85546875" style="27" customWidth="1"/>
    <col min="3599" max="3600" width="4.5703125" style="27" customWidth="1"/>
    <col min="3601" max="3601" width="5.42578125" style="27" customWidth="1"/>
    <col min="3602" max="3602" width="3.85546875" style="27" customWidth="1"/>
    <col min="3603" max="3603" width="4.28515625" style="27" customWidth="1"/>
    <col min="3604" max="3604" width="3.5703125" style="27" customWidth="1"/>
    <col min="3605" max="3605" width="5" style="27" customWidth="1"/>
    <col min="3606" max="3607" width="3.7109375" style="27" customWidth="1"/>
    <col min="3608" max="3608" width="3.5703125" style="27" customWidth="1"/>
    <col min="3609" max="3610" width="3.7109375" style="27" customWidth="1"/>
    <col min="3611" max="3611" width="3.5703125" style="27" customWidth="1"/>
    <col min="3612" max="3612" width="4.7109375" style="27" customWidth="1"/>
    <col min="3613" max="3613" width="4.5703125" style="27" customWidth="1"/>
    <col min="3614" max="3614" width="4" style="27" customWidth="1"/>
    <col min="3615" max="3615" width="4.42578125" style="27" customWidth="1"/>
    <col min="3616" max="3616" width="3.7109375" style="27" customWidth="1"/>
    <col min="3617" max="3617" width="4" style="27" customWidth="1"/>
    <col min="3618" max="3618" width="4.140625" style="27" customWidth="1"/>
    <col min="3619" max="3619" width="10.42578125" style="27" customWidth="1"/>
    <col min="3620" max="3620" width="9.140625" style="27"/>
    <col min="3621" max="3621" width="11.28515625" style="27" customWidth="1"/>
    <col min="3622" max="3840" width="9.140625" style="27"/>
    <col min="3841" max="3841" width="19.42578125" style="27" customWidth="1"/>
    <col min="3842" max="3842" width="6.7109375" style="27" customWidth="1"/>
    <col min="3843" max="3843" width="3.5703125" style="27" customWidth="1"/>
    <col min="3844" max="3844" width="4.28515625" style="27" customWidth="1"/>
    <col min="3845" max="3845" width="3.5703125" style="27" customWidth="1"/>
    <col min="3846" max="3846" width="4.140625" style="27" customWidth="1"/>
    <col min="3847" max="3847" width="3.5703125" style="27" customWidth="1"/>
    <col min="3848" max="3848" width="4.28515625" style="27" customWidth="1"/>
    <col min="3849" max="3849" width="4.140625" style="27" customWidth="1"/>
    <col min="3850" max="3850" width="3.5703125" style="27" customWidth="1"/>
    <col min="3851" max="3852" width="3.85546875" style="27" customWidth="1"/>
    <col min="3853" max="3853" width="4.140625" style="27" customWidth="1"/>
    <col min="3854" max="3854" width="4.85546875" style="27" customWidth="1"/>
    <col min="3855" max="3856" width="4.5703125" style="27" customWidth="1"/>
    <col min="3857" max="3857" width="5.42578125" style="27" customWidth="1"/>
    <col min="3858" max="3858" width="3.85546875" style="27" customWidth="1"/>
    <col min="3859" max="3859" width="4.28515625" style="27" customWidth="1"/>
    <col min="3860" max="3860" width="3.5703125" style="27" customWidth="1"/>
    <col min="3861" max="3861" width="5" style="27" customWidth="1"/>
    <col min="3862" max="3863" width="3.7109375" style="27" customWidth="1"/>
    <col min="3864" max="3864" width="3.5703125" style="27" customWidth="1"/>
    <col min="3865" max="3866" width="3.7109375" style="27" customWidth="1"/>
    <col min="3867" max="3867" width="3.5703125" style="27" customWidth="1"/>
    <col min="3868" max="3868" width="4.7109375" style="27" customWidth="1"/>
    <col min="3869" max="3869" width="4.5703125" style="27" customWidth="1"/>
    <col min="3870" max="3870" width="4" style="27" customWidth="1"/>
    <col min="3871" max="3871" width="4.42578125" style="27" customWidth="1"/>
    <col min="3872" max="3872" width="3.7109375" style="27" customWidth="1"/>
    <col min="3873" max="3873" width="4" style="27" customWidth="1"/>
    <col min="3874" max="3874" width="4.140625" style="27" customWidth="1"/>
    <col min="3875" max="3875" width="10.42578125" style="27" customWidth="1"/>
    <col min="3876" max="3876" width="9.140625" style="27"/>
    <col min="3877" max="3877" width="11.28515625" style="27" customWidth="1"/>
    <col min="3878" max="4096" width="9.140625" style="27"/>
    <col min="4097" max="4097" width="19.42578125" style="27" customWidth="1"/>
    <col min="4098" max="4098" width="6.7109375" style="27" customWidth="1"/>
    <col min="4099" max="4099" width="3.5703125" style="27" customWidth="1"/>
    <col min="4100" max="4100" width="4.28515625" style="27" customWidth="1"/>
    <col min="4101" max="4101" width="3.5703125" style="27" customWidth="1"/>
    <col min="4102" max="4102" width="4.140625" style="27" customWidth="1"/>
    <col min="4103" max="4103" width="3.5703125" style="27" customWidth="1"/>
    <col min="4104" max="4104" width="4.28515625" style="27" customWidth="1"/>
    <col min="4105" max="4105" width="4.140625" style="27" customWidth="1"/>
    <col min="4106" max="4106" width="3.5703125" style="27" customWidth="1"/>
    <col min="4107" max="4108" width="3.85546875" style="27" customWidth="1"/>
    <col min="4109" max="4109" width="4.140625" style="27" customWidth="1"/>
    <col min="4110" max="4110" width="4.85546875" style="27" customWidth="1"/>
    <col min="4111" max="4112" width="4.5703125" style="27" customWidth="1"/>
    <col min="4113" max="4113" width="5.42578125" style="27" customWidth="1"/>
    <col min="4114" max="4114" width="3.85546875" style="27" customWidth="1"/>
    <col min="4115" max="4115" width="4.28515625" style="27" customWidth="1"/>
    <col min="4116" max="4116" width="3.5703125" style="27" customWidth="1"/>
    <col min="4117" max="4117" width="5" style="27" customWidth="1"/>
    <col min="4118" max="4119" width="3.7109375" style="27" customWidth="1"/>
    <col min="4120" max="4120" width="3.5703125" style="27" customWidth="1"/>
    <col min="4121" max="4122" width="3.7109375" style="27" customWidth="1"/>
    <col min="4123" max="4123" width="3.5703125" style="27" customWidth="1"/>
    <col min="4124" max="4124" width="4.7109375" style="27" customWidth="1"/>
    <col min="4125" max="4125" width="4.5703125" style="27" customWidth="1"/>
    <col min="4126" max="4126" width="4" style="27" customWidth="1"/>
    <col min="4127" max="4127" width="4.42578125" style="27" customWidth="1"/>
    <col min="4128" max="4128" width="3.7109375" style="27" customWidth="1"/>
    <col min="4129" max="4129" width="4" style="27" customWidth="1"/>
    <col min="4130" max="4130" width="4.140625" style="27" customWidth="1"/>
    <col min="4131" max="4131" width="10.42578125" style="27" customWidth="1"/>
    <col min="4132" max="4132" width="9.140625" style="27"/>
    <col min="4133" max="4133" width="11.28515625" style="27" customWidth="1"/>
    <col min="4134" max="4352" width="9.140625" style="27"/>
    <col min="4353" max="4353" width="19.42578125" style="27" customWidth="1"/>
    <col min="4354" max="4354" width="6.7109375" style="27" customWidth="1"/>
    <col min="4355" max="4355" width="3.5703125" style="27" customWidth="1"/>
    <col min="4356" max="4356" width="4.28515625" style="27" customWidth="1"/>
    <col min="4357" max="4357" width="3.5703125" style="27" customWidth="1"/>
    <col min="4358" max="4358" width="4.140625" style="27" customWidth="1"/>
    <col min="4359" max="4359" width="3.5703125" style="27" customWidth="1"/>
    <col min="4360" max="4360" width="4.28515625" style="27" customWidth="1"/>
    <col min="4361" max="4361" width="4.140625" style="27" customWidth="1"/>
    <col min="4362" max="4362" width="3.5703125" style="27" customWidth="1"/>
    <col min="4363" max="4364" width="3.85546875" style="27" customWidth="1"/>
    <col min="4365" max="4365" width="4.140625" style="27" customWidth="1"/>
    <col min="4366" max="4366" width="4.85546875" style="27" customWidth="1"/>
    <col min="4367" max="4368" width="4.5703125" style="27" customWidth="1"/>
    <col min="4369" max="4369" width="5.42578125" style="27" customWidth="1"/>
    <col min="4370" max="4370" width="3.85546875" style="27" customWidth="1"/>
    <col min="4371" max="4371" width="4.28515625" style="27" customWidth="1"/>
    <col min="4372" max="4372" width="3.5703125" style="27" customWidth="1"/>
    <col min="4373" max="4373" width="5" style="27" customWidth="1"/>
    <col min="4374" max="4375" width="3.7109375" style="27" customWidth="1"/>
    <col min="4376" max="4376" width="3.5703125" style="27" customWidth="1"/>
    <col min="4377" max="4378" width="3.7109375" style="27" customWidth="1"/>
    <col min="4379" max="4379" width="3.5703125" style="27" customWidth="1"/>
    <col min="4380" max="4380" width="4.7109375" style="27" customWidth="1"/>
    <col min="4381" max="4381" width="4.5703125" style="27" customWidth="1"/>
    <col min="4382" max="4382" width="4" style="27" customWidth="1"/>
    <col min="4383" max="4383" width="4.42578125" style="27" customWidth="1"/>
    <col min="4384" max="4384" width="3.7109375" style="27" customWidth="1"/>
    <col min="4385" max="4385" width="4" style="27" customWidth="1"/>
    <col min="4386" max="4386" width="4.140625" style="27" customWidth="1"/>
    <col min="4387" max="4387" width="10.42578125" style="27" customWidth="1"/>
    <col min="4388" max="4388" width="9.140625" style="27"/>
    <col min="4389" max="4389" width="11.28515625" style="27" customWidth="1"/>
    <col min="4390" max="4608" width="9.140625" style="27"/>
    <col min="4609" max="4609" width="19.42578125" style="27" customWidth="1"/>
    <col min="4610" max="4610" width="6.7109375" style="27" customWidth="1"/>
    <col min="4611" max="4611" width="3.5703125" style="27" customWidth="1"/>
    <col min="4612" max="4612" width="4.28515625" style="27" customWidth="1"/>
    <col min="4613" max="4613" width="3.5703125" style="27" customWidth="1"/>
    <col min="4614" max="4614" width="4.140625" style="27" customWidth="1"/>
    <col min="4615" max="4615" width="3.5703125" style="27" customWidth="1"/>
    <col min="4616" max="4616" width="4.28515625" style="27" customWidth="1"/>
    <col min="4617" max="4617" width="4.140625" style="27" customWidth="1"/>
    <col min="4618" max="4618" width="3.5703125" style="27" customWidth="1"/>
    <col min="4619" max="4620" width="3.85546875" style="27" customWidth="1"/>
    <col min="4621" max="4621" width="4.140625" style="27" customWidth="1"/>
    <col min="4622" max="4622" width="4.85546875" style="27" customWidth="1"/>
    <col min="4623" max="4624" width="4.5703125" style="27" customWidth="1"/>
    <col min="4625" max="4625" width="5.42578125" style="27" customWidth="1"/>
    <col min="4626" max="4626" width="3.85546875" style="27" customWidth="1"/>
    <col min="4627" max="4627" width="4.28515625" style="27" customWidth="1"/>
    <col min="4628" max="4628" width="3.5703125" style="27" customWidth="1"/>
    <col min="4629" max="4629" width="5" style="27" customWidth="1"/>
    <col min="4630" max="4631" width="3.7109375" style="27" customWidth="1"/>
    <col min="4632" max="4632" width="3.5703125" style="27" customWidth="1"/>
    <col min="4633" max="4634" width="3.7109375" style="27" customWidth="1"/>
    <col min="4635" max="4635" width="3.5703125" style="27" customWidth="1"/>
    <col min="4636" max="4636" width="4.7109375" style="27" customWidth="1"/>
    <col min="4637" max="4637" width="4.5703125" style="27" customWidth="1"/>
    <col min="4638" max="4638" width="4" style="27" customWidth="1"/>
    <col min="4639" max="4639" width="4.42578125" style="27" customWidth="1"/>
    <col min="4640" max="4640" width="3.7109375" style="27" customWidth="1"/>
    <col min="4641" max="4641" width="4" style="27" customWidth="1"/>
    <col min="4642" max="4642" width="4.140625" style="27" customWidth="1"/>
    <col min="4643" max="4643" width="10.42578125" style="27" customWidth="1"/>
    <col min="4644" max="4644" width="9.140625" style="27"/>
    <col min="4645" max="4645" width="11.28515625" style="27" customWidth="1"/>
    <col min="4646" max="4864" width="9.140625" style="27"/>
    <col min="4865" max="4865" width="19.42578125" style="27" customWidth="1"/>
    <col min="4866" max="4866" width="6.7109375" style="27" customWidth="1"/>
    <col min="4867" max="4867" width="3.5703125" style="27" customWidth="1"/>
    <col min="4868" max="4868" width="4.28515625" style="27" customWidth="1"/>
    <col min="4869" max="4869" width="3.5703125" style="27" customWidth="1"/>
    <col min="4870" max="4870" width="4.140625" style="27" customWidth="1"/>
    <col min="4871" max="4871" width="3.5703125" style="27" customWidth="1"/>
    <col min="4872" max="4872" width="4.28515625" style="27" customWidth="1"/>
    <col min="4873" max="4873" width="4.140625" style="27" customWidth="1"/>
    <col min="4874" max="4874" width="3.5703125" style="27" customWidth="1"/>
    <col min="4875" max="4876" width="3.85546875" style="27" customWidth="1"/>
    <col min="4877" max="4877" width="4.140625" style="27" customWidth="1"/>
    <col min="4878" max="4878" width="4.85546875" style="27" customWidth="1"/>
    <col min="4879" max="4880" width="4.5703125" style="27" customWidth="1"/>
    <col min="4881" max="4881" width="5.42578125" style="27" customWidth="1"/>
    <col min="4882" max="4882" width="3.85546875" style="27" customWidth="1"/>
    <col min="4883" max="4883" width="4.28515625" style="27" customWidth="1"/>
    <col min="4884" max="4884" width="3.5703125" style="27" customWidth="1"/>
    <col min="4885" max="4885" width="5" style="27" customWidth="1"/>
    <col min="4886" max="4887" width="3.7109375" style="27" customWidth="1"/>
    <col min="4888" max="4888" width="3.5703125" style="27" customWidth="1"/>
    <col min="4889" max="4890" width="3.7109375" style="27" customWidth="1"/>
    <col min="4891" max="4891" width="3.5703125" style="27" customWidth="1"/>
    <col min="4892" max="4892" width="4.7109375" style="27" customWidth="1"/>
    <col min="4893" max="4893" width="4.5703125" style="27" customWidth="1"/>
    <col min="4894" max="4894" width="4" style="27" customWidth="1"/>
    <col min="4895" max="4895" width="4.42578125" style="27" customWidth="1"/>
    <col min="4896" max="4896" width="3.7109375" style="27" customWidth="1"/>
    <col min="4897" max="4897" width="4" style="27" customWidth="1"/>
    <col min="4898" max="4898" width="4.140625" style="27" customWidth="1"/>
    <col min="4899" max="4899" width="10.42578125" style="27" customWidth="1"/>
    <col min="4900" max="4900" width="9.140625" style="27"/>
    <col min="4901" max="4901" width="11.28515625" style="27" customWidth="1"/>
    <col min="4902" max="5120" width="9.140625" style="27"/>
    <col min="5121" max="5121" width="19.42578125" style="27" customWidth="1"/>
    <col min="5122" max="5122" width="6.7109375" style="27" customWidth="1"/>
    <col min="5123" max="5123" width="3.5703125" style="27" customWidth="1"/>
    <col min="5124" max="5124" width="4.28515625" style="27" customWidth="1"/>
    <col min="5125" max="5125" width="3.5703125" style="27" customWidth="1"/>
    <col min="5126" max="5126" width="4.140625" style="27" customWidth="1"/>
    <col min="5127" max="5127" width="3.5703125" style="27" customWidth="1"/>
    <col min="5128" max="5128" width="4.28515625" style="27" customWidth="1"/>
    <col min="5129" max="5129" width="4.140625" style="27" customWidth="1"/>
    <col min="5130" max="5130" width="3.5703125" style="27" customWidth="1"/>
    <col min="5131" max="5132" width="3.85546875" style="27" customWidth="1"/>
    <col min="5133" max="5133" width="4.140625" style="27" customWidth="1"/>
    <col min="5134" max="5134" width="4.85546875" style="27" customWidth="1"/>
    <col min="5135" max="5136" width="4.5703125" style="27" customWidth="1"/>
    <col min="5137" max="5137" width="5.42578125" style="27" customWidth="1"/>
    <col min="5138" max="5138" width="3.85546875" style="27" customWidth="1"/>
    <col min="5139" max="5139" width="4.28515625" style="27" customWidth="1"/>
    <col min="5140" max="5140" width="3.5703125" style="27" customWidth="1"/>
    <col min="5141" max="5141" width="5" style="27" customWidth="1"/>
    <col min="5142" max="5143" width="3.7109375" style="27" customWidth="1"/>
    <col min="5144" max="5144" width="3.5703125" style="27" customWidth="1"/>
    <col min="5145" max="5146" width="3.7109375" style="27" customWidth="1"/>
    <col min="5147" max="5147" width="3.5703125" style="27" customWidth="1"/>
    <col min="5148" max="5148" width="4.7109375" style="27" customWidth="1"/>
    <col min="5149" max="5149" width="4.5703125" style="27" customWidth="1"/>
    <col min="5150" max="5150" width="4" style="27" customWidth="1"/>
    <col min="5151" max="5151" width="4.42578125" style="27" customWidth="1"/>
    <col min="5152" max="5152" width="3.7109375" style="27" customWidth="1"/>
    <col min="5153" max="5153" width="4" style="27" customWidth="1"/>
    <col min="5154" max="5154" width="4.140625" style="27" customWidth="1"/>
    <col min="5155" max="5155" width="10.42578125" style="27" customWidth="1"/>
    <col min="5156" max="5156" width="9.140625" style="27"/>
    <col min="5157" max="5157" width="11.28515625" style="27" customWidth="1"/>
    <col min="5158" max="5376" width="9.140625" style="27"/>
    <col min="5377" max="5377" width="19.42578125" style="27" customWidth="1"/>
    <col min="5378" max="5378" width="6.7109375" style="27" customWidth="1"/>
    <col min="5379" max="5379" width="3.5703125" style="27" customWidth="1"/>
    <col min="5380" max="5380" width="4.28515625" style="27" customWidth="1"/>
    <col min="5381" max="5381" width="3.5703125" style="27" customWidth="1"/>
    <col min="5382" max="5382" width="4.140625" style="27" customWidth="1"/>
    <col min="5383" max="5383" width="3.5703125" style="27" customWidth="1"/>
    <col min="5384" max="5384" width="4.28515625" style="27" customWidth="1"/>
    <col min="5385" max="5385" width="4.140625" style="27" customWidth="1"/>
    <col min="5386" max="5386" width="3.5703125" style="27" customWidth="1"/>
    <col min="5387" max="5388" width="3.85546875" style="27" customWidth="1"/>
    <col min="5389" max="5389" width="4.140625" style="27" customWidth="1"/>
    <col min="5390" max="5390" width="4.85546875" style="27" customWidth="1"/>
    <col min="5391" max="5392" width="4.5703125" style="27" customWidth="1"/>
    <col min="5393" max="5393" width="5.42578125" style="27" customWidth="1"/>
    <col min="5394" max="5394" width="3.85546875" style="27" customWidth="1"/>
    <col min="5395" max="5395" width="4.28515625" style="27" customWidth="1"/>
    <col min="5396" max="5396" width="3.5703125" style="27" customWidth="1"/>
    <col min="5397" max="5397" width="5" style="27" customWidth="1"/>
    <col min="5398" max="5399" width="3.7109375" style="27" customWidth="1"/>
    <col min="5400" max="5400" width="3.5703125" style="27" customWidth="1"/>
    <col min="5401" max="5402" width="3.7109375" style="27" customWidth="1"/>
    <col min="5403" max="5403" width="3.5703125" style="27" customWidth="1"/>
    <col min="5404" max="5404" width="4.7109375" style="27" customWidth="1"/>
    <col min="5405" max="5405" width="4.5703125" style="27" customWidth="1"/>
    <col min="5406" max="5406" width="4" style="27" customWidth="1"/>
    <col min="5407" max="5407" width="4.42578125" style="27" customWidth="1"/>
    <col min="5408" max="5408" width="3.7109375" style="27" customWidth="1"/>
    <col min="5409" max="5409" width="4" style="27" customWidth="1"/>
    <col min="5410" max="5410" width="4.140625" style="27" customWidth="1"/>
    <col min="5411" max="5411" width="10.42578125" style="27" customWidth="1"/>
    <col min="5412" max="5412" width="9.140625" style="27"/>
    <col min="5413" max="5413" width="11.28515625" style="27" customWidth="1"/>
    <col min="5414" max="5632" width="9.140625" style="27"/>
    <col min="5633" max="5633" width="19.42578125" style="27" customWidth="1"/>
    <col min="5634" max="5634" width="6.7109375" style="27" customWidth="1"/>
    <col min="5635" max="5635" width="3.5703125" style="27" customWidth="1"/>
    <col min="5636" max="5636" width="4.28515625" style="27" customWidth="1"/>
    <col min="5637" max="5637" width="3.5703125" style="27" customWidth="1"/>
    <col min="5638" max="5638" width="4.140625" style="27" customWidth="1"/>
    <col min="5639" max="5639" width="3.5703125" style="27" customWidth="1"/>
    <col min="5640" max="5640" width="4.28515625" style="27" customWidth="1"/>
    <col min="5641" max="5641" width="4.140625" style="27" customWidth="1"/>
    <col min="5642" max="5642" width="3.5703125" style="27" customWidth="1"/>
    <col min="5643" max="5644" width="3.85546875" style="27" customWidth="1"/>
    <col min="5645" max="5645" width="4.140625" style="27" customWidth="1"/>
    <col min="5646" max="5646" width="4.85546875" style="27" customWidth="1"/>
    <col min="5647" max="5648" width="4.5703125" style="27" customWidth="1"/>
    <col min="5649" max="5649" width="5.42578125" style="27" customWidth="1"/>
    <col min="5650" max="5650" width="3.85546875" style="27" customWidth="1"/>
    <col min="5651" max="5651" width="4.28515625" style="27" customWidth="1"/>
    <col min="5652" max="5652" width="3.5703125" style="27" customWidth="1"/>
    <col min="5653" max="5653" width="5" style="27" customWidth="1"/>
    <col min="5654" max="5655" width="3.7109375" style="27" customWidth="1"/>
    <col min="5656" max="5656" width="3.5703125" style="27" customWidth="1"/>
    <col min="5657" max="5658" width="3.7109375" style="27" customWidth="1"/>
    <col min="5659" max="5659" width="3.5703125" style="27" customWidth="1"/>
    <col min="5660" max="5660" width="4.7109375" style="27" customWidth="1"/>
    <col min="5661" max="5661" width="4.5703125" style="27" customWidth="1"/>
    <col min="5662" max="5662" width="4" style="27" customWidth="1"/>
    <col min="5663" max="5663" width="4.42578125" style="27" customWidth="1"/>
    <col min="5664" max="5664" width="3.7109375" style="27" customWidth="1"/>
    <col min="5665" max="5665" width="4" style="27" customWidth="1"/>
    <col min="5666" max="5666" width="4.140625" style="27" customWidth="1"/>
    <col min="5667" max="5667" width="10.42578125" style="27" customWidth="1"/>
    <col min="5668" max="5668" width="9.140625" style="27"/>
    <col min="5669" max="5669" width="11.28515625" style="27" customWidth="1"/>
    <col min="5670" max="5888" width="9.140625" style="27"/>
    <col min="5889" max="5889" width="19.42578125" style="27" customWidth="1"/>
    <col min="5890" max="5890" width="6.7109375" style="27" customWidth="1"/>
    <col min="5891" max="5891" width="3.5703125" style="27" customWidth="1"/>
    <col min="5892" max="5892" width="4.28515625" style="27" customWidth="1"/>
    <col min="5893" max="5893" width="3.5703125" style="27" customWidth="1"/>
    <col min="5894" max="5894" width="4.140625" style="27" customWidth="1"/>
    <col min="5895" max="5895" width="3.5703125" style="27" customWidth="1"/>
    <col min="5896" max="5896" width="4.28515625" style="27" customWidth="1"/>
    <col min="5897" max="5897" width="4.140625" style="27" customWidth="1"/>
    <col min="5898" max="5898" width="3.5703125" style="27" customWidth="1"/>
    <col min="5899" max="5900" width="3.85546875" style="27" customWidth="1"/>
    <col min="5901" max="5901" width="4.140625" style="27" customWidth="1"/>
    <col min="5902" max="5902" width="4.85546875" style="27" customWidth="1"/>
    <col min="5903" max="5904" width="4.5703125" style="27" customWidth="1"/>
    <col min="5905" max="5905" width="5.42578125" style="27" customWidth="1"/>
    <col min="5906" max="5906" width="3.85546875" style="27" customWidth="1"/>
    <col min="5907" max="5907" width="4.28515625" style="27" customWidth="1"/>
    <col min="5908" max="5908" width="3.5703125" style="27" customWidth="1"/>
    <col min="5909" max="5909" width="5" style="27" customWidth="1"/>
    <col min="5910" max="5911" width="3.7109375" style="27" customWidth="1"/>
    <col min="5912" max="5912" width="3.5703125" style="27" customWidth="1"/>
    <col min="5913" max="5914" width="3.7109375" style="27" customWidth="1"/>
    <col min="5915" max="5915" width="3.5703125" style="27" customWidth="1"/>
    <col min="5916" max="5916" width="4.7109375" style="27" customWidth="1"/>
    <col min="5917" max="5917" width="4.5703125" style="27" customWidth="1"/>
    <col min="5918" max="5918" width="4" style="27" customWidth="1"/>
    <col min="5919" max="5919" width="4.42578125" style="27" customWidth="1"/>
    <col min="5920" max="5920" width="3.7109375" style="27" customWidth="1"/>
    <col min="5921" max="5921" width="4" style="27" customWidth="1"/>
    <col min="5922" max="5922" width="4.140625" style="27" customWidth="1"/>
    <col min="5923" max="5923" width="10.42578125" style="27" customWidth="1"/>
    <col min="5924" max="5924" width="9.140625" style="27"/>
    <col min="5925" max="5925" width="11.28515625" style="27" customWidth="1"/>
    <col min="5926" max="6144" width="9.140625" style="27"/>
    <col min="6145" max="6145" width="19.42578125" style="27" customWidth="1"/>
    <col min="6146" max="6146" width="6.7109375" style="27" customWidth="1"/>
    <col min="6147" max="6147" width="3.5703125" style="27" customWidth="1"/>
    <col min="6148" max="6148" width="4.28515625" style="27" customWidth="1"/>
    <col min="6149" max="6149" width="3.5703125" style="27" customWidth="1"/>
    <col min="6150" max="6150" width="4.140625" style="27" customWidth="1"/>
    <col min="6151" max="6151" width="3.5703125" style="27" customWidth="1"/>
    <col min="6152" max="6152" width="4.28515625" style="27" customWidth="1"/>
    <col min="6153" max="6153" width="4.140625" style="27" customWidth="1"/>
    <col min="6154" max="6154" width="3.5703125" style="27" customWidth="1"/>
    <col min="6155" max="6156" width="3.85546875" style="27" customWidth="1"/>
    <col min="6157" max="6157" width="4.140625" style="27" customWidth="1"/>
    <col min="6158" max="6158" width="4.85546875" style="27" customWidth="1"/>
    <col min="6159" max="6160" width="4.5703125" style="27" customWidth="1"/>
    <col min="6161" max="6161" width="5.42578125" style="27" customWidth="1"/>
    <col min="6162" max="6162" width="3.85546875" style="27" customWidth="1"/>
    <col min="6163" max="6163" width="4.28515625" style="27" customWidth="1"/>
    <col min="6164" max="6164" width="3.5703125" style="27" customWidth="1"/>
    <col min="6165" max="6165" width="5" style="27" customWidth="1"/>
    <col min="6166" max="6167" width="3.7109375" style="27" customWidth="1"/>
    <col min="6168" max="6168" width="3.5703125" style="27" customWidth="1"/>
    <col min="6169" max="6170" width="3.7109375" style="27" customWidth="1"/>
    <col min="6171" max="6171" width="3.5703125" style="27" customWidth="1"/>
    <col min="6172" max="6172" width="4.7109375" style="27" customWidth="1"/>
    <col min="6173" max="6173" width="4.5703125" style="27" customWidth="1"/>
    <col min="6174" max="6174" width="4" style="27" customWidth="1"/>
    <col min="6175" max="6175" width="4.42578125" style="27" customWidth="1"/>
    <col min="6176" max="6176" width="3.7109375" style="27" customWidth="1"/>
    <col min="6177" max="6177" width="4" style="27" customWidth="1"/>
    <col min="6178" max="6178" width="4.140625" style="27" customWidth="1"/>
    <col min="6179" max="6179" width="10.42578125" style="27" customWidth="1"/>
    <col min="6180" max="6180" width="9.140625" style="27"/>
    <col min="6181" max="6181" width="11.28515625" style="27" customWidth="1"/>
    <col min="6182" max="6400" width="9.140625" style="27"/>
    <col min="6401" max="6401" width="19.42578125" style="27" customWidth="1"/>
    <col min="6402" max="6402" width="6.7109375" style="27" customWidth="1"/>
    <col min="6403" max="6403" width="3.5703125" style="27" customWidth="1"/>
    <col min="6404" max="6404" width="4.28515625" style="27" customWidth="1"/>
    <col min="6405" max="6405" width="3.5703125" style="27" customWidth="1"/>
    <col min="6406" max="6406" width="4.140625" style="27" customWidth="1"/>
    <col min="6407" max="6407" width="3.5703125" style="27" customWidth="1"/>
    <col min="6408" max="6408" width="4.28515625" style="27" customWidth="1"/>
    <col min="6409" max="6409" width="4.140625" style="27" customWidth="1"/>
    <col min="6410" max="6410" width="3.5703125" style="27" customWidth="1"/>
    <col min="6411" max="6412" width="3.85546875" style="27" customWidth="1"/>
    <col min="6413" max="6413" width="4.140625" style="27" customWidth="1"/>
    <col min="6414" max="6414" width="4.85546875" style="27" customWidth="1"/>
    <col min="6415" max="6416" width="4.5703125" style="27" customWidth="1"/>
    <col min="6417" max="6417" width="5.42578125" style="27" customWidth="1"/>
    <col min="6418" max="6418" width="3.85546875" style="27" customWidth="1"/>
    <col min="6419" max="6419" width="4.28515625" style="27" customWidth="1"/>
    <col min="6420" max="6420" width="3.5703125" style="27" customWidth="1"/>
    <col min="6421" max="6421" width="5" style="27" customWidth="1"/>
    <col min="6422" max="6423" width="3.7109375" style="27" customWidth="1"/>
    <col min="6424" max="6424" width="3.5703125" style="27" customWidth="1"/>
    <col min="6425" max="6426" width="3.7109375" style="27" customWidth="1"/>
    <col min="6427" max="6427" width="3.5703125" style="27" customWidth="1"/>
    <col min="6428" max="6428" width="4.7109375" style="27" customWidth="1"/>
    <col min="6429" max="6429" width="4.5703125" style="27" customWidth="1"/>
    <col min="6430" max="6430" width="4" style="27" customWidth="1"/>
    <col min="6431" max="6431" width="4.42578125" style="27" customWidth="1"/>
    <col min="6432" max="6432" width="3.7109375" style="27" customWidth="1"/>
    <col min="6433" max="6433" width="4" style="27" customWidth="1"/>
    <col min="6434" max="6434" width="4.140625" style="27" customWidth="1"/>
    <col min="6435" max="6435" width="10.42578125" style="27" customWidth="1"/>
    <col min="6436" max="6436" width="9.140625" style="27"/>
    <col min="6437" max="6437" width="11.28515625" style="27" customWidth="1"/>
    <col min="6438" max="6656" width="9.140625" style="27"/>
    <col min="6657" max="6657" width="19.42578125" style="27" customWidth="1"/>
    <col min="6658" max="6658" width="6.7109375" style="27" customWidth="1"/>
    <col min="6659" max="6659" width="3.5703125" style="27" customWidth="1"/>
    <col min="6660" max="6660" width="4.28515625" style="27" customWidth="1"/>
    <col min="6661" max="6661" width="3.5703125" style="27" customWidth="1"/>
    <col min="6662" max="6662" width="4.140625" style="27" customWidth="1"/>
    <col min="6663" max="6663" width="3.5703125" style="27" customWidth="1"/>
    <col min="6664" max="6664" width="4.28515625" style="27" customWidth="1"/>
    <col min="6665" max="6665" width="4.140625" style="27" customWidth="1"/>
    <col min="6666" max="6666" width="3.5703125" style="27" customWidth="1"/>
    <col min="6667" max="6668" width="3.85546875" style="27" customWidth="1"/>
    <col min="6669" max="6669" width="4.140625" style="27" customWidth="1"/>
    <col min="6670" max="6670" width="4.85546875" style="27" customWidth="1"/>
    <col min="6671" max="6672" width="4.5703125" style="27" customWidth="1"/>
    <col min="6673" max="6673" width="5.42578125" style="27" customWidth="1"/>
    <col min="6674" max="6674" width="3.85546875" style="27" customWidth="1"/>
    <col min="6675" max="6675" width="4.28515625" style="27" customWidth="1"/>
    <col min="6676" max="6676" width="3.5703125" style="27" customWidth="1"/>
    <col min="6677" max="6677" width="5" style="27" customWidth="1"/>
    <col min="6678" max="6679" width="3.7109375" style="27" customWidth="1"/>
    <col min="6680" max="6680" width="3.5703125" style="27" customWidth="1"/>
    <col min="6681" max="6682" width="3.7109375" style="27" customWidth="1"/>
    <col min="6683" max="6683" width="3.5703125" style="27" customWidth="1"/>
    <col min="6684" max="6684" width="4.7109375" style="27" customWidth="1"/>
    <col min="6685" max="6685" width="4.5703125" style="27" customWidth="1"/>
    <col min="6686" max="6686" width="4" style="27" customWidth="1"/>
    <col min="6687" max="6687" width="4.42578125" style="27" customWidth="1"/>
    <col min="6688" max="6688" width="3.7109375" style="27" customWidth="1"/>
    <col min="6689" max="6689" width="4" style="27" customWidth="1"/>
    <col min="6690" max="6690" width="4.140625" style="27" customWidth="1"/>
    <col min="6691" max="6691" width="10.42578125" style="27" customWidth="1"/>
    <col min="6692" max="6692" width="9.140625" style="27"/>
    <col min="6693" max="6693" width="11.28515625" style="27" customWidth="1"/>
    <col min="6694" max="6912" width="9.140625" style="27"/>
    <col min="6913" max="6913" width="19.42578125" style="27" customWidth="1"/>
    <col min="6914" max="6914" width="6.7109375" style="27" customWidth="1"/>
    <col min="6915" max="6915" width="3.5703125" style="27" customWidth="1"/>
    <col min="6916" max="6916" width="4.28515625" style="27" customWidth="1"/>
    <col min="6917" max="6917" width="3.5703125" style="27" customWidth="1"/>
    <col min="6918" max="6918" width="4.140625" style="27" customWidth="1"/>
    <col min="6919" max="6919" width="3.5703125" style="27" customWidth="1"/>
    <col min="6920" max="6920" width="4.28515625" style="27" customWidth="1"/>
    <col min="6921" max="6921" width="4.140625" style="27" customWidth="1"/>
    <col min="6922" max="6922" width="3.5703125" style="27" customWidth="1"/>
    <col min="6923" max="6924" width="3.85546875" style="27" customWidth="1"/>
    <col min="6925" max="6925" width="4.140625" style="27" customWidth="1"/>
    <col min="6926" max="6926" width="4.85546875" style="27" customWidth="1"/>
    <col min="6927" max="6928" width="4.5703125" style="27" customWidth="1"/>
    <col min="6929" max="6929" width="5.42578125" style="27" customWidth="1"/>
    <col min="6930" max="6930" width="3.85546875" style="27" customWidth="1"/>
    <col min="6931" max="6931" width="4.28515625" style="27" customWidth="1"/>
    <col min="6932" max="6932" width="3.5703125" style="27" customWidth="1"/>
    <col min="6933" max="6933" width="5" style="27" customWidth="1"/>
    <col min="6934" max="6935" width="3.7109375" style="27" customWidth="1"/>
    <col min="6936" max="6936" width="3.5703125" style="27" customWidth="1"/>
    <col min="6937" max="6938" width="3.7109375" style="27" customWidth="1"/>
    <col min="6939" max="6939" width="3.5703125" style="27" customWidth="1"/>
    <col min="6940" max="6940" width="4.7109375" style="27" customWidth="1"/>
    <col min="6941" max="6941" width="4.5703125" style="27" customWidth="1"/>
    <col min="6942" max="6942" width="4" style="27" customWidth="1"/>
    <col min="6943" max="6943" width="4.42578125" style="27" customWidth="1"/>
    <col min="6944" max="6944" width="3.7109375" style="27" customWidth="1"/>
    <col min="6945" max="6945" width="4" style="27" customWidth="1"/>
    <col min="6946" max="6946" width="4.140625" style="27" customWidth="1"/>
    <col min="6947" max="6947" width="10.42578125" style="27" customWidth="1"/>
    <col min="6948" max="6948" width="9.140625" style="27"/>
    <col min="6949" max="6949" width="11.28515625" style="27" customWidth="1"/>
    <col min="6950" max="7168" width="9.140625" style="27"/>
    <col min="7169" max="7169" width="19.42578125" style="27" customWidth="1"/>
    <col min="7170" max="7170" width="6.7109375" style="27" customWidth="1"/>
    <col min="7171" max="7171" width="3.5703125" style="27" customWidth="1"/>
    <col min="7172" max="7172" width="4.28515625" style="27" customWidth="1"/>
    <col min="7173" max="7173" width="3.5703125" style="27" customWidth="1"/>
    <col min="7174" max="7174" width="4.140625" style="27" customWidth="1"/>
    <col min="7175" max="7175" width="3.5703125" style="27" customWidth="1"/>
    <col min="7176" max="7176" width="4.28515625" style="27" customWidth="1"/>
    <col min="7177" max="7177" width="4.140625" style="27" customWidth="1"/>
    <col min="7178" max="7178" width="3.5703125" style="27" customWidth="1"/>
    <col min="7179" max="7180" width="3.85546875" style="27" customWidth="1"/>
    <col min="7181" max="7181" width="4.140625" style="27" customWidth="1"/>
    <col min="7182" max="7182" width="4.85546875" style="27" customWidth="1"/>
    <col min="7183" max="7184" width="4.5703125" style="27" customWidth="1"/>
    <col min="7185" max="7185" width="5.42578125" style="27" customWidth="1"/>
    <col min="7186" max="7186" width="3.85546875" style="27" customWidth="1"/>
    <col min="7187" max="7187" width="4.28515625" style="27" customWidth="1"/>
    <col min="7188" max="7188" width="3.5703125" style="27" customWidth="1"/>
    <col min="7189" max="7189" width="5" style="27" customWidth="1"/>
    <col min="7190" max="7191" width="3.7109375" style="27" customWidth="1"/>
    <col min="7192" max="7192" width="3.5703125" style="27" customWidth="1"/>
    <col min="7193" max="7194" width="3.7109375" style="27" customWidth="1"/>
    <col min="7195" max="7195" width="3.5703125" style="27" customWidth="1"/>
    <col min="7196" max="7196" width="4.7109375" style="27" customWidth="1"/>
    <col min="7197" max="7197" width="4.5703125" style="27" customWidth="1"/>
    <col min="7198" max="7198" width="4" style="27" customWidth="1"/>
    <col min="7199" max="7199" width="4.42578125" style="27" customWidth="1"/>
    <col min="7200" max="7200" width="3.7109375" style="27" customWidth="1"/>
    <col min="7201" max="7201" width="4" style="27" customWidth="1"/>
    <col min="7202" max="7202" width="4.140625" style="27" customWidth="1"/>
    <col min="7203" max="7203" width="10.42578125" style="27" customWidth="1"/>
    <col min="7204" max="7204" width="9.140625" style="27"/>
    <col min="7205" max="7205" width="11.28515625" style="27" customWidth="1"/>
    <col min="7206" max="7424" width="9.140625" style="27"/>
    <col min="7425" max="7425" width="19.42578125" style="27" customWidth="1"/>
    <col min="7426" max="7426" width="6.7109375" style="27" customWidth="1"/>
    <col min="7427" max="7427" width="3.5703125" style="27" customWidth="1"/>
    <col min="7428" max="7428" width="4.28515625" style="27" customWidth="1"/>
    <col min="7429" max="7429" width="3.5703125" style="27" customWidth="1"/>
    <col min="7430" max="7430" width="4.140625" style="27" customWidth="1"/>
    <col min="7431" max="7431" width="3.5703125" style="27" customWidth="1"/>
    <col min="7432" max="7432" width="4.28515625" style="27" customWidth="1"/>
    <col min="7433" max="7433" width="4.140625" style="27" customWidth="1"/>
    <col min="7434" max="7434" width="3.5703125" style="27" customWidth="1"/>
    <col min="7435" max="7436" width="3.85546875" style="27" customWidth="1"/>
    <col min="7437" max="7437" width="4.140625" style="27" customWidth="1"/>
    <col min="7438" max="7438" width="4.85546875" style="27" customWidth="1"/>
    <col min="7439" max="7440" width="4.5703125" style="27" customWidth="1"/>
    <col min="7441" max="7441" width="5.42578125" style="27" customWidth="1"/>
    <col min="7442" max="7442" width="3.85546875" style="27" customWidth="1"/>
    <col min="7443" max="7443" width="4.28515625" style="27" customWidth="1"/>
    <col min="7444" max="7444" width="3.5703125" style="27" customWidth="1"/>
    <col min="7445" max="7445" width="5" style="27" customWidth="1"/>
    <col min="7446" max="7447" width="3.7109375" style="27" customWidth="1"/>
    <col min="7448" max="7448" width="3.5703125" style="27" customWidth="1"/>
    <col min="7449" max="7450" width="3.7109375" style="27" customWidth="1"/>
    <col min="7451" max="7451" width="3.5703125" style="27" customWidth="1"/>
    <col min="7452" max="7452" width="4.7109375" style="27" customWidth="1"/>
    <col min="7453" max="7453" width="4.5703125" style="27" customWidth="1"/>
    <col min="7454" max="7454" width="4" style="27" customWidth="1"/>
    <col min="7455" max="7455" width="4.42578125" style="27" customWidth="1"/>
    <col min="7456" max="7456" width="3.7109375" style="27" customWidth="1"/>
    <col min="7457" max="7457" width="4" style="27" customWidth="1"/>
    <col min="7458" max="7458" width="4.140625" style="27" customWidth="1"/>
    <col min="7459" max="7459" width="10.42578125" style="27" customWidth="1"/>
    <col min="7460" max="7460" width="9.140625" style="27"/>
    <col min="7461" max="7461" width="11.28515625" style="27" customWidth="1"/>
    <col min="7462" max="7680" width="9.140625" style="27"/>
    <col min="7681" max="7681" width="19.42578125" style="27" customWidth="1"/>
    <col min="7682" max="7682" width="6.7109375" style="27" customWidth="1"/>
    <col min="7683" max="7683" width="3.5703125" style="27" customWidth="1"/>
    <col min="7684" max="7684" width="4.28515625" style="27" customWidth="1"/>
    <col min="7685" max="7685" width="3.5703125" style="27" customWidth="1"/>
    <col min="7686" max="7686" width="4.140625" style="27" customWidth="1"/>
    <col min="7687" max="7687" width="3.5703125" style="27" customWidth="1"/>
    <col min="7688" max="7688" width="4.28515625" style="27" customWidth="1"/>
    <col min="7689" max="7689" width="4.140625" style="27" customWidth="1"/>
    <col min="7690" max="7690" width="3.5703125" style="27" customWidth="1"/>
    <col min="7691" max="7692" width="3.85546875" style="27" customWidth="1"/>
    <col min="7693" max="7693" width="4.140625" style="27" customWidth="1"/>
    <col min="7694" max="7694" width="4.85546875" style="27" customWidth="1"/>
    <col min="7695" max="7696" width="4.5703125" style="27" customWidth="1"/>
    <col min="7697" max="7697" width="5.42578125" style="27" customWidth="1"/>
    <col min="7698" max="7698" width="3.85546875" style="27" customWidth="1"/>
    <col min="7699" max="7699" width="4.28515625" style="27" customWidth="1"/>
    <col min="7700" max="7700" width="3.5703125" style="27" customWidth="1"/>
    <col min="7701" max="7701" width="5" style="27" customWidth="1"/>
    <col min="7702" max="7703" width="3.7109375" style="27" customWidth="1"/>
    <col min="7704" max="7704" width="3.5703125" style="27" customWidth="1"/>
    <col min="7705" max="7706" width="3.7109375" style="27" customWidth="1"/>
    <col min="7707" max="7707" width="3.5703125" style="27" customWidth="1"/>
    <col min="7708" max="7708" width="4.7109375" style="27" customWidth="1"/>
    <col min="7709" max="7709" width="4.5703125" style="27" customWidth="1"/>
    <col min="7710" max="7710" width="4" style="27" customWidth="1"/>
    <col min="7711" max="7711" width="4.42578125" style="27" customWidth="1"/>
    <col min="7712" max="7712" width="3.7109375" style="27" customWidth="1"/>
    <col min="7713" max="7713" width="4" style="27" customWidth="1"/>
    <col min="7714" max="7714" width="4.140625" style="27" customWidth="1"/>
    <col min="7715" max="7715" width="10.42578125" style="27" customWidth="1"/>
    <col min="7716" max="7716" width="9.140625" style="27"/>
    <col min="7717" max="7717" width="11.28515625" style="27" customWidth="1"/>
    <col min="7718" max="7936" width="9.140625" style="27"/>
    <col min="7937" max="7937" width="19.42578125" style="27" customWidth="1"/>
    <col min="7938" max="7938" width="6.7109375" style="27" customWidth="1"/>
    <col min="7939" max="7939" width="3.5703125" style="27" customWidth="1"/>
    <col min="7940" max="7940" width="4.28515625" style="27" customWidth="1"/>
    <col min="7941" max="7941" width="3.5703125" style="27" customWidth="1"/>
    <col min="7942" max="7942" width="4.140625" style="27" customWidth="1"/>
    <col min="7943" max="7943" width="3.5703125" style="27" customWidth="1"/>
    <col min="7944" max="7944" width="4.28515625" style="27" customWidth="1"/>
    <col min="7945" max="7945" width="4.140625" style="27" customWidth="1"/>
    <col min="7946" max="7946" width="3.5703125" style="27" customWidth="1"/>
    <col min="7947" max="7948" width="3.85546875" style="27" customWidth="1"/>
    <col min="7949" max="7949" width="4.140625" style="27" customWidth="1"/>
    <col min="7950" max="7950" width="4.85546875" style="27" customWidth="1"/>
    <col min="7951" max="7952" width="4.5703125" style="27" customWidth="1"/>
    <col min="7953" max="7953" width="5.42578125" style="27" customWidth="1"/>
    <col min="7954" max="7954" width="3.85546875" style="27" customWidth="1"/>
    <col min="7955" max="7955" width="4.28515625" style="27" customWidth="1"/>
    <col min="7956" max="7956" width="3.5703125" style="27" customWidth="1"/>
    <col min="7957" max="7957" width="5" style="27" customWidth="1"/>
    <col min="7958" max="7959" width="3.7109375" style="27" customWidth="1"/>
    <col min="7960" max="7960" width="3.5703125" style="27" customWidth="1"/>
    <col min="7961" max="7962" width="3.7109375" style="27" customWidth="1"/>
    <col min="7963" max="7963" width="3.5703125" style="27" customWidth="1"/>
    <col min="7964" max="7964" width="4.7109375" style="27" customWidth="1"/>
    <col min="7965" max="7965" width="4.5703125" style="27" customWidth="1"/>
    <col min="7966" max="7966" width="4" style="27" customWidth="1"/>
    <col min="7967" max="7967" width="4.42578125" style="27" customWidth="1"/>
    <col min="7968" max="7968" width="3.7109375" style="27" customWidth="1"/>
    <col min="7969" max="7969" width="4" style="27" customWidth="1"/>
    <col min="7970" max="7970" width="4.140625" style="27" customWidth="1"/>
    <col min="7971" max="7971" width="10.42578125" style="27" customWidth="1"/>
    <col min="7972" max="7972" width="9.140625" style="27"/>
    <col min="7973" max="7973" width="11.28515625" style="27" customWidth="1"/>
    <col min="7974" max="8192" width="9.140625" style="27"/>
    <col min="8193" max="8193" width="19.42578125" style="27" customWidth="1"/>
    <col min="8194" max="8194" width="6.7109375" style="27" customWidth="1"/>
    <col min="8195" max="8195" width="3.5703125" style="27" customWidth="1"/>
    <col min="8196" max="8196" width="4.28515625" style="27" customWidth="1"/>
    <col min="8197" max="8197" width="3.5703125" style="27" customWidth="1"/>
    <col min="8198" max="8198" width="4.140625" style="27" customWidth="1"/>
    <col min="8199" max="8199" width="3.5703125" style="27" customWidth="1"/>
    <col min="8200" max="8200" width="4.28515625" style="27" customWidth="1"/>
    <col min="8201" max="8201" width="4.140625" style="27" customWidth="1"/>
    <col min="8202" max="8202" width="3.5703125" style="27" customWidth="1"/>
    <col min="8203" max="8204" width="3.85546875" style="27" customWidth="1"/>
    <col min="8205" max="8205" width="4.140625" style="27" customWidth="1"/>
    <col min="8206" max="8206" width="4.85546875" style="27" customWidth="1"/>
    <col min="8207" max="8208" width="4.5703125" style="27" customWidth="1"/>
    <col min="8209" max="8209" width="5.42578125" style="27" customWidth="1"/>
    <col min="8210" max="8210" width="3.85546875" style="27" customWidth="1"/>
    <col min="8211" max="8211" width="4.28515625" style="27" customWidth="1"/>
    <col min="8212" max="8212" width="3.5703125" style="27" customWidth="1"/>
    <col min="8213" max="8213" width="5" style="27" customWidth="1"/>
    <col min="8214" max="8215" width="3.7109375" style="27" customWidth="1"/>
    <col min="8216" max="8216" width="3.5703125" style="27" customWidth="1"/>
    <col min="8217" max="8218" width="3.7109375" style="27" customWidth="1"/>
    <col min="8219" max="8219" width="3.5703125" style="27" customWidth="1"/>
    <col min="8220" max="8220" width="4.7109375" style="27" customWidth="1"/>
    <col min="8221" max="8221" width="4.5703125" style="27" customWidth="1"/>
    <col min="8222" max="8222" width="4" style="27" customWidth="1"/>
    <col min="8223" max="8223" width="4.42578125" style="27" customWidth="1"/>
    <col min="8224" max="8224" width="3.7109375" style="27" customWidth="1"/>
    <col min="8225" max="8225" width="4" style="27" customWidth="1"/>
    <col min="8226" max="8226" width="4.140625" style="27" customWidth="1"/>
    <col min="8227" max="8227" width="10.42578125" style="27" customWidth="1"/>
    <col min="8228" max="8228" width="9.140625" style="27"/>
    <col min="8229" max="8229" width="11.28515625" style="27" customWidth="1"/>
    <col min="8230" max="8448" width="9.140625" style="27"/>
    <col min="8449" max="8449" width="19.42578125" style="27" customWidth="1"/>
    <col min="8450" max="8450" width="6.7109375" style="27" customWidth="1"/>
    <col min="8451" max="8451" width="3.5703125" style="27" customWidth="1"/>
    <col min="8452" max="8452" width="4.28515625" style="27" customWidth="1"/>
    <col min="8453" max="8453" width="3.5703125" style="27" customWidth="1"/>
    <col min="8454" max="8454" width="4.140625" style="27" customWidth="1"/>
    <col min="8455" max="8455" width="3.5703125" style="27" customWidth="1"/>
    <col min="8456" max="8456" width="4.28515625" style="27" customWidth="1"/>
    <col min="8457" max="8457" width="4.140625" style="27" customWidth="1"/>
    <col min="8458" max="8458" width="3.5703125" style="27" customWidth="1"/>
    <col min="8459" max="8460" width="3.85546875" style="27" customWidth="1"/>
    <col min="8461" max="8461" width="4.140625" style="27" customWidth="1"/>
    <col min="8462" max="8462" width="4.85546875" style="27" customWidth="1"/>
    <col min="8463" max="8464" width="4.5703125" style="27" customWidth="1"/>
    <col min="8465" max="8465" width="5.42578125" style="27" customWidth="1"/>
    <col min="8466" max="8466" width="3.85546875" style="27" customWidth="1"/>
    <col min="8467" max="8467" width="4.28515625" style="27" customWidth="1"/>
    <col min="8468" max="8468" width="3.5703125" style="27" customWidth="1"/>
    <col min="8469" max="8469" width="5" style="27" customWidth="1"/>
    <col min="8470" max="8471" width="3.7109375" style="27" customWidth="1"/>
    <col min="8472" max="8472" width="3.5703125" style="27" customWidth="1"/>
    <col min="8473" max="8474" width="3.7109375" style="27" customWidth="1"/>
    <col min="8475" max="8475" width="3.5703125" style="27" customWidth="1"/>
    <col min="8476" max="8476" width="4.7109375" style="27" customWidth="1"/>
    <col min="8477" max="8477" width="4.5703125" style="27" customWidth="1"/>
    <col min="8478" max="8478" width="4" style="27" customWidth="1"/>
    <col min="8479" max="8479" width="4.42578125" style="27" customWidth="1"/>
    <col min="8480" max="8480" width="3.7109375" style="27" customWidth="1"/>
    <col min="8481" max="8481" width="4" style="27" customWidth="1"/>
    <col min="8482" max="8482" width="4.140625" style="27" customWidth="1"/>
    <col min="8483" max="8483" width="10.42578125" style="27" customWidth="1"/>
    <col min="8484" max="8484" width="9.140625" style="27"/>
    <col min="8485" max="8485" width="11.28515625" style="27" customWidth="1"/>
    <col min="8486" max="8704" width="9.140625" style="27"/>
    <col min="8705" max="8705" width="19.42578125" style="27" customWidth="1"/>
    <col min="8706" max="8706" width="6.7109375" style="27" customWidth="1"/>
    <col min="8707" max="8707" width="3.5703125" style="27" customWidth="1"/>
    <col min="8708" max="8708" width="4.28515625" style="27" customWidth="1"/>
    <col min="8709" max="8709" width="3.5703125" style="27" customWidth="1"/>
    <col min="8710" max="8710" width="4.140625" style="27" customWidth="1"/>
    <col min="8711" max="8711" width="3.5703125" style="27" customWidth="1"/>
    <col min="8712" max="8712" width="4.28515625" style="27" customWidth="1"/>
    <col min="8713" max="8713" width="4.140625" style="27" customWidth="1"/>
    <col min="8714" max="8714" width="3.5703125" style="27" customWidth="1"/>
    <col min="8715" max="8716" width="3.85546875" style="27" customWidth="1"/>
    <col min="8717" max="8717" width="4.140625" style="27" customWidth="1"/>
    <col min="8718" max="8718" width="4.85546875" style="27" customWidth="1"/>
    <col min="8719" max="8720" width="4.5703125" style="27" customWidth="1"/>
    <col min="8721" max="8721" width="5.42578125" style="27" customWidth="1"/>
    <col min="8722" max="8722" width="3.85546875" style="27" customWidth="1"/>
    <col min="8723" max="8723" width="4.28515625" style="27" customWidth="1"/>
    <col min="8724" max="8724" width="3.5703125" style="27" customWidth="1"/>
    <col min="8725" max="8725" width="5" style="27" customWidth="1"/>
    <col min="8726" max="8727" width="3.7109375" style="27" customWidth="1"/>
    <col min="8728" max="8728" width="3.5703125" style="27" customWidth="1"/>
    <col min="8729" max="8730" width="3.7109375" style="27" customWidth="1"/>
    <col min="8731" max="8731" width="3.5703125" style="27" customWidth="1"/>
    <col min="8732" max="8732" width="4.7109375" style="27" customWidth="1"/>
    <col min="8733" max="8733" width="4.5703125" style="27" customWidth="1"/>
    <col min="8734" max="8734" width="4" style="27" customWidth="1"/>
    <col min="8735" max="8735" width="4.42578125" style="27" customWidth="1"/>
    <col min="8736" max="8736" width="3.7109375" style="27" customWidth="1"/>
    <col min="8737" max="8737" width="4" style="27" customWidth="1"/>
    <col min="8738" max="8738" width="4.140625" style="27" customWidth="1"/>
    <col min="8739" max="8739" width="10.42578125" style="27" customWidth="1"/>
    <col min="8740" max="8740" width="9.140625" style="27"/>
    <col min="8741" max="8741" width="11.28515625" style="27" customWidth="1"/>
    <col min="8742" max="8960" width="9.140625" style="27"/>
    <col min="8961" max="8961" width="19.42578125" style="27" customWidth="1"/>
    <col min="8962" max="8962" width="6.7109375" style="27" customWidth="1"/>
    <col min="8963" max="8963" width="3.5703125" style="27" customWidth="1"/>
    <col min="8964" max="8964" width="4.28515625" style="27" customWidth="1"/>
    <col min="8965" max="8965" width="3.5703125" style="27" customWidth="1"/>
    <col min="8966" max="8966" width="4.140625" style="27" customWidth="1"/>
    <col min="8967" max="8967" width="3.5703125" style="27" customWidth="1"/>
    <col min="8968" max="8968" width="4.28515625" style="27" customWidth="1"/>
    <col min="8969" max="8969" width="4.140625" style="27" customWidth="1"/>
    <col min="8970" max="8970" width="3.5703125" style="27" customWidth="1"/>
    <col min="8971" max="8972" width="3.85546875" style="27" customWidth="1"/>
    <col min="8973" max="8973" width="4.140625" style="27" customWidth="1"/>
    <col min="8974" max="8974" width="4.85546875" style="27" customWidth="1"/>
    <col min="8975" max="8976" width="4.5703125" style="27" customWidth="1"/>
    <col min="8977" max="8977" width="5.42578125" style="27" customWidth="1"/>
    <col min="8978" max="8978" width="3.85546875" style="27" customWidth="1"/>
    <col min="8979" max="8979" width="4.28515625" style="27" customWidth="1"/>
    <col min="8980" max="8980" width="3.5703125" style="27" customWidth="1"/>
    <col min="8981" max="8981" width="5" style="27" customWidth="1"/>
    <col min="8982" max="8983" width="3.7109375" style="27" customWidth="1"/>
    <col min="8984" max="8984" width="3.5703125" style="27" customWidth="1"/>
    <col min="8985" max="8986" width="3.7109375" style="27" customWidth="1"/>
    <col min="8987" max="8987" width="3.5703125" style="27" customWidth="1"/>
    <col min="8988" max="8988" width="4.7109375" style="27" customWidth="1"/>
    <col min="8989" max="8989" width="4.5703125" style="27" customWidth="1"/>
    <col min="8990" max="8990" width="4" style="27" customWidth="1"/>
    <col min="8991" max="8991" width="4.42578125" style="27" customWidth="1"/>
    <col min="8992" max="8992" width="3.7109375" style="27" customWidth="1"/>
    <col min="8993" max="8993" width="4" style="27" customWidth="1"/>
    <col min="8994" max="8994" width="4.140625" style="27" customWidth="1"/>
    <col min="8995" max="8995" width="10.42578125" style="27" customWidth="1"/>
    <col min="8996" max="8996" width="9.140625" style="27"/>
    <col min="8997" max="8997" width="11.28515625" style="27" customWidth="1"/>
    <col min="8998" max="9216" width="9.140625" style="27"/>
    <col min="9217" max="9217" width="19.42578125" style="27" customWidth="1"/>
    <col min="9218" max="9218" width="6.7109375" style="27" customWidth="1"/>
    <col min="9219" max="9219" width="3.5703125" style="27" customWidth="1"/>
    <col min="9220" max="9220" width="4.28515625" style="27" customWidth="1"/>
    <col min="9221" max="9221" width="3.5703125" style="27" customWidth="1"/>
    <col min="9222" max="9222" width="4.140625" style="27" customWidth="1"/>
    <col min="9223" max="9223" width="3.5703125" style="27" customWidth="1"/>
    <col min="9224" max="9224" width="4.28515625" style="27" customWidth="1"/>
    <col min="9225" max="9225" width="4.140625" style="27" customWidth="1"/>
    <col min="9226" max="9226" width="3.5703125" style="27" customWidth="1"/>
    <col min="9227" max="9228" width="3.85546875" style="27" customWidth="1"/>
    <col min="9229" max="9229" width="4.140625" style="27" customWidth="1"/>
    <col min="9230" max="9230" width="4.85546875" style="27" customWidth="1"/>
    <col min="9231" max="9232" width="4.5703125" style="27" customWidth="1"/>
    <col min="9233" max="9233" width="5.42578125" style="27" customWidth="1"/>
    <col min="9234" max="9234" width="3.85546875" style="27" customWidth="1"/>
    <col min="9235" max="9235" width="4.28515625" style="27" customWidth="1"/>
    <col min="9236" max="9236" width="3.5703125" style="27" customWidth="1"/>
    <col min="9237" max="9237" width="5" style="27" customWidth="1"/>
    <col min="9238" max="9239" width="3.7109375" style="27" customWidth="1"/>
    <col min="9240" max="9240" width="3.5703125" style="27" customWidth="1"/>
    <col min="9241" max="9242" width="3.7109375" style="27" customWidth="1"/>
    <col min="9243" max="9243" width="3.5703125" style="27" customWidth="1"/>
    <col min="9244" max="9244" width="4.7109375" style="27" customWidth="1"/>
    <col min="9245" max="9245" width="4.5703125" style="27" customWidth="1"/>
    <col min="9246" max="9246" width="4" style="27" customWidth="1"/>
    <col min="9247" max="9247" width="4.42578125" style="27" customWidth="1"/>
    <col min="9248" max="9248" width="3.7109375" style="27" customWidth="1"/>
    <col min="9249" max="9249" width="4" style="27" customWidth="1"/>
    <col min="9250" max="9250" width="4.140625" style="27" customWidth="1"/>
    <col min="9251" max="9251" width="10.42578125" style="27" customWidth="1"/>
    <col min="9252" max="9252" width="9.140625" style="27"/>
    <col min="9253" max="9253" width="11.28515625" style="27" customWidth="1"/>
    <col min="9254" max="9472" width="9.140625" style="27"/>
    <col min="9473" max="9473" width="19.42578125" style="27" customWidth="1"/>
    <col min="9474" max="9474" width="6.7109375" style="27" customWidth="1"/>
    <col min="9475" max="9475" width="3.5703125" style="27" customWidth="1"/>
    <col min="9476" max="9476" width="4.28515625" style="27" customWidth="1"/>
    <col min="9477" max="9477" width="3.5703125" style="27" customWidth="1"/>
    <col min="9478" max="9478" width="4.140625" style="27" customWidth="1"/>
    <col min="9479" max="9479" width="3.5703125" style="27" customWidth="1"/>
    <col min="9480" max="9480" width="4.28515625" style="27" customWidth="1"/>
    <col min="9481" max="9481" width="4.140625" style="27" customWidth="1"/>
    <col min="9482" max="9482" width="3.5703125" style="27" customWidth="1"/>
    <col min="9483" max="9484" width="3.85546875" style="27" customWidth="1"/>
    <col min="9485" max="9485" width="4.140625" style="27" customWidth="1"/>
    <col min="9486" max="9486" width="4.85546875" style="27" customWidth="1"/>
    <col min="9487" max="9488" width="4.5703125" style="27" customWidth="1"/>
    <col min="9489" max="9489" width="5.42578125" style="27" customWidth="1"/>
    <col min="9490" max="9490" width="3.85546875" style="27" customWidth="1"/>
    <col min="9491" max="9491" width="4.28515625" style="27" customWidth="1"/>
    <col min="9492" max="9492" width="3.5703125" style="27" customWidth="1"/>
    <col min="9493" max="9493" width="5" style="27" customWidth="1"/>
    <col min="9494" max="9495" width="3.7109375" style="27" customWidth="1"/>
    <col min="9496" max="9496" width="3.5703125" style="27" customWidth="1"/>
    <col min="9497" max="9498" width="3.7109375" style="27" customWidth="1"/>
    <col min="9499" max="9499" width="3.5703125" style="27" customWidth="1"/>
    <col min="9500" max="9500" width="4.7109375" style="27" customWidth="1"/>
    <col min="9501" max="9501" width="4.5703125" style="27" customWidth="1"/>
    <col min="9502" max="9502" width="4" style="27" customWidth="1"/>
    <col min="9503" max="9503" width="4.42578125" style="27" customWidth="1"/>
    <col min="9504" max="9504" width="3.7109375" style="27" customWidth="1"/>
    <col min="9505" max="9505" width="4" style="27" customWidth="1"/>
    <col min="9506" max="9506" width="4.140625" style="27" customWidth="1"/>
    <col min="9507" max="9507" width="10.42578125" style="27" customWidth="1"/>
    <col min="9508" max="9508" width="9.140625" style="27"/>
    <col min="9509" max="9509" width="11.28515625" style="27" customWidth="1"/>
    <col min="9510" max="9728" width="9.140625" style="27"/>
    <col min="9729" max="9729" width="19.42578125" style="27" customWidth="1"/>
    <col min="9730" max="9730" width="6.7109375" style="27" customWidth="1"/>
    <col min="9731" max="9731" width="3.5703125" style="27" customWidth="1"/>
    <col min="9732" max="9732" width="4.28515625" style="27" customWidth="1"/>
    <col min="9733" max="9733" width="3.5703125" style="27" customWidth="1"/>
    <col min="9734" max="9734" width="4.140625" style="27" customWidth="1"/>
    <col min="9735" max="9735" width="3.5703125" style="27" customWidth="1"/>
    <col min="9736" max="9736" width="4.28515625" style="27" customWidth="1"/>
    <col min="9737" max="9737" width="4.140625" style="27" customWidth="1"/>
    <col min="9738" max="9738" width="3.5703125" style="27" customWidth="1"/>
    <col min="9739" max="9740" width="3.85546875" style="27" customWidth="1"/>
    <col min="9741" max="9741" width="4.140625" style="27" customWidth="1"/>
    <col min="9742" max="9742" width="4.85546875" style="27" customWidth="1"/>
    <col min="9743" max="9744" width="4.5703125" style="27" customWidth="1"/>
    <col min="9745" max="9745" width="5.42578125" style="27" customWidth="1"/>
    <col min="9746" max="9746" width="3.85546875" style="27" customWidth="1"/>
    <col min="9747" max="9747" width="4.28515625" style="27" customWidth="1"/>
    <col min="9748" max="9748" width="3.5703125" style="27" customWidth="1"/>
    <col min="9749" max="9749" width="5" style="27" customWidth="1"/>
    <col min="9750" max="9751" width="3.7109375" style="27" customWidth="1"/>
    <col min="9752" max="9752" width="3.5703125" style="27" customWidth="1"/>
    <col min="9753" max="9754" width="3.7109375" style="27" customWidth="1"/>
    <col min="9755" max="9755" width="3.5703125" style="27" customWidth="1"/>
    <col min="9756" max="9756" width="4.7109375" style="27" customWidth="1"/>
    <col min="9757" max="9757" width="4.5703125" style="27" customWidth="1"/>
    <col min="9758" max="9758" width="4" style="27" customWidth="1"/>
    <col min="9759" max="9759" width="4.42578125" style="27" customWidth="1"/>
    <col min="9760" max="9760" width="3.7109375" style="27" customWidth="1"/>
    <col min="9761" max="9761" width="4" style="27" customWidth="1"/>
    <col min="9762" max="9762" width="4.140625" style="27" customWidth="1"/>
    <col min="9763" max="9763" width="10.42578125" style="27" customWidth="1"/>
    <col min="9764" max="9764" width="9.140625" style="27"/>
    <col min="9765" max="9765" width="11.28515625" style="27" customWidth="1"/>
    <col min="9766" max="9984" width="9.140625" style="27"/>
    <col min="9985" max="9985" width="19.42578125" style="27" customWidth="1"/>
    <col min="9986" max="9986" width="6.7109375" style="27" customWidth="1"/>
    <col min="9987" max="9987" width="3.5703125" style="27" customWidth="1"/>
    <col min="9988" max="9988" width="4.28515625" style="27" customWidth="1"/>
    <col min="9989" max="9989" width="3.5703125" style="27" customWidth="1"/>
    <col min="9990" max="9990" width="4.140625" style="27" customWidth="1"/>
    <col min="9991" max="9991" width="3.5703125" style="27" customWidth="1"/>
    <col min="9992" max="9992" width="4.28515625" style="27" customWidth="1"/>
    <col min="9993" max="9993" width="4.140625" style="27" customWidth="1"/>
    <col min="9994" max="9994" width="3.5703125" style="27" customWidth="1"/>
    <col min="9995" max="9996" width="3.85546875" style="27" customWidth="1"/>
    <col min="9997" max="9997" width="4.140625" style="27" customWidth="1"/>
    <col min="9998" max="9998" width="4.85546875" style="27" customWidth="1"/>
    <col min="9999" max="10000" width="4.5703125" style="27" customWidth="1"/>
    <col min="10001" max="10001" width="5.42578125" style="27" customWidth="1"/>
    <col min="10002" max="10002" width="3.85546875" style="27" customWidth="1"/>
    <col min="10003" max="10003" width="4.28515625" style="27" customWidth="1"/>
    <col min="10004" max="10004" width="3.5703125" style="27" customWidth="1"/>
    <col min="10005" max="10005" width="5" style="27" customWidth="1"/>
    <col min="10006" max="10007" width="3.7109375" style="27" customWidth="1"/>
    <col min="10008" max="10008" width="3.5703125" style="27" customWidth="1"/>
    <col min="10009" max="10010" width="3.7109375" style="27" customWidth="1"/>
    <col min="10011" max="10011" width="3.5703125" style="27" customWidth="1"/>
    <col min="10012" max="10012" width="4.7109375" style="27" customWidth="1"/>
    <col min="10013" max="10013" width="4.5703125" style="27" customWidth="1"/>
    <col min="10014" max="10014" width="4" style="27" customWidth="1"/>
    <col min="10015" max="10015" width="4.42578125" style="27" customWidth="1"/>
    <col min="10016" max="10016" width="3.7109375" style="27" customWidth="1"/>
    <col min="10017" max="10017" width="4" style="27" customWidth="1"/>
    <col min="10018" max="10018" width="4.140625" style="27" customWidth="1"/>
    <col min="10019" max="10019" width="10.42578125" style="27" customWidth="1"/>
    <col min="10020" max="10020" width="9.140625" style="27"/>
    <col min="10021" max="10021" width="11.28515625" style="27" customWidth="1"/>
    <col min="10022" max="10240" width="9.140625" style="27"/>
    <col min="10241" max="10241" width="19.42578125" style="27" customWidth="1"/>
    <col min="10242" max="10242" width="6.7109375" style="27" customWidth="1"/>
    <col min="10243" max="10243" width="3.5703125" style="27" customWidth="1"/>
    <col min="10244" max="10244" width="4.28515625" style="27" customWidth="1"/>
    <col min="10245" max="10245" width="3.5703125" style="27" customWidth="1"/>
    <col min="10246" max="10246" width="4.140625" style="27" customWidth="1"/>
    <col min="10247" max="10247" width="3.5703125" style="27" customWidth="1"/>
    <col min="10248" max="10248" width="4.28515625" style="27" customWidth="1"/>
    <col min="10249" max="10249" width="4.140625" style="27" customWidth="1"/>
    <col min="10250" max="10250" width="3.5703125" style="27" customWidth="1"/>
    <col min="10251" max="10252" width="3.85546875" style="27" customWidth="1"/>
    <col min="10253" max="10253" width="4.140625" style="27" customWidth="1"/>
    <col min="10254" max="10254" width="4.85546875" style="27" customWidth="1"/>
    <col min="10255" max="10256" width="4.5703125" style="27" customWidth="1"/>
    <col min="10257" max="10257" width="5.42578125" style="27" customWidth="1"/>
    <col min="10258" max="10258" width="3.85546875" style="27" customWidth="1"/>
    <col min="10259" max="10259" width="4.28515625" style="27" customWidth="1"/>
    <col min="10260" max="10260" width="3.5703125" style="27" customWidth="1"/>
    <col min="10261" max="10261" width="5" style="27" customWidth="1"/>
    <col min="10262" max="10263" width="3.7109375" style="27" customWidth="1"/>
    <col min="10264" max="10264" width="3.5703125" style="27" customWidth="1"/>
    <col min="10265" max="10266" width="3.7109375" style="27" customWidth="1"/>
    <col min="10267" max="10267" width="3.5703125" style="27" customWidth="1"/>
    <col min="10268" max="10268" width="4.7109375" style="27" customWidth="1"/>
    <col min="10269" max="10269" width="4.5703125" style="27" customWidth="1"/>
    <col min="10270" max="10270" width="4" style="27" customWidth="1"/>
    <col min="10271" max="10271" width="4.42578125" style="27" customWidth="1"/>
    <col min="10272" max="10272" width="3.7109375" style="27" customWidth="1"/>
    <col min="10273" max="10273" width="4" style="27" customWidth="1"/>
    <col min="10274" max="10274" width="4.140625" style="27" customWidth="1"/>
    <col min="10275" max="10275" width="10.42578125" style="27" customWidth="1"/>
    <col min="10276" max="10276" width="9.140625" style="27"/>
    <col min="10277" max="10277" width="11.28515625" style="27" customWidth="1"/>
    <col min="10278" max="10496" width="9.140625" style="27"/>
    <col min="10497" max="10497" width="19.42578125" style="27" customWidth="1"/>
    <col min="10498" max="10498" width="6.7109375" style="27" customWidth="1"/>
    <col min="10499" max="10499" width="3.5703125" style="27" customWidth="1"/>
    <col min="10500" max="10500" width="4.28515625" style="27" customWidth="1"/>
    <col min="10501" max="10501" width="3.5703125" style="27" customWidth="1"/>
    <col min="10502" max="10502" width="4.140625" style="27" customWidth="1"/>
    <col min="10503" max="10503" width="3.5703125" style="27" customWidth="1"/>
    <col min="10504" max="10504" width="4.28515625" style="27" customWidth="1"/>
    <col min="10505" max="10505" width="4.140625" style="27" customWidth="1"/>
    <col min="10506" max="10506" width="3.5703125" style="27" customWidth="1"/>
    <col min="10507" max="10508" width="3.85546875" style="27" customWidth="1"/>
    <col min="10509" max="10509" width="4.140625" style="27" customWidth="1"/>
    <col min="10510" max="10510" width="4.85546875" style="27" customWidth="1"/>
    <col min="10511" max="10512" width="4.5703125" style="27" customWidth="1"/>
    <col min="10513" max="10513" width="5.42578125" style="27" customWidth="1"/>
    <col min="10514" max="10514" width="3.85546875" style="27" customWidth="1"/>
    <col min="10515" max="10515" width="4.28515625" style="27" customWidth="1"/>
    <col min="10516" max="10516" width="3.5703125" style="27" customWidth="1"/>
    <col min="10517" max="10517" width="5" style="27" customWidth="1"/>
    <col min="10518" max="10519" width="3.7109375" style="27" customWidth="1"/>
    <col min="10520" max="10520" width="3.5703125" style="27" customWidth="1"/>
    <col min="10521" max="10522" width="3.7109375" style="27" customWidth="1"/>
    <col min="10523" max="10523" width="3.5703125" style="27" customWidth="1"/>
    <col min="10524" max="10524" width="4.7109375" style="27" customWidth="1"/>
    <col min="10525" max="10525" width="4.5703125" style="27" customWidth="1"/>
    <col min="10526" max="10526" width="4" style="27" customWidth="1"/>
    <col min="10527" max="10527" width="4.42578125" style="27" customWidth="1"/>
    <col min="10528" max="10528" width="3.7109375" style="27" customWidth="1"/>
    <col min="10529" max="10529" width="4" style="27" customWidth="1"/>
    <col min="10530" max="10530" width="4.140625" style="27" customWidth="1"/>
    <col min="10531" max="10531" width="10.42578125" style="27" customWidth="1"/>
    <col min="10532" max="10532" width="9.140625" style="27"/>
    <col min="10533" max="10533" width="11.28515625" style="27" customWidth="1"/>
    <col min="10534" max="10752" width="9.140625" style="27"/>
    <col min="10753" max="10753" width="19.42578125" style="27" customWidth="1"/>
    <col min="10754" max="10754" width="6.7109375" style="27" customWidth="1"/>
    <col min="10755" max="10755" width="3.5703125" style="27" customWidth="1"/>
    <col min="10756" max="10756" width="4.28515625" style="27" customWidth="1"/>
    <col min="10757" max="10757" width="3.5703125" style="27" customWidth="1"/>
    <col min="10758" max="10758" width="4.140625" style="27" customWidth="1"/>
    <col min="10759" max="10759" width="3.5703125" style="27" customWidth="1"/>
    <col min="10760" max="10760" width="4.28515625" style="27" customWidth="1"/>
    <col min="10761" max="10761" width="4.140625" style="27" customWidth="1"/>
    <col min="10762" max="10762" width="3.5703125" style="27" customWidth="1"/>
    <col min="10763" max="10764" width="3.85546875" style="27" customWidth="1"/>
    <col min="10765" max="10765" width="4.140625" style="27" customWidth="1"/>
    <col min="10766" max="10766" width="4.85546875" style="27" customWidth="1"/>
    <col min="10767" max="10768" width="4.5703125" style="27" customWidth="1"/>
    <col min="10769" max="10769" width="5.42578125" style="27" customWidth="1"/>
    <col min="10770" max="10770" width="3.85546875" style="27" customWidth="1"/>
    <col min="10771" max="10771" width="4.28515625" style="27" customWidth="1"/>
    <col min="10772" max="10772" width="3.5703125" style="27" customWidth="1"/>
    <col min="10773" max="10773" width="5" style="27" customWidth="1"/>
    <col min="10774" max="10775" width="3.7109375" style="27" customWidth="1"/>
    <col min="10776" max="10776" width="3.5703125" style="27" customWidth="1"/>
    <col min="10777" max="10778" width="3.7109375" style="27" customWidth="1"/>
    <col min="10779" max="10779" width="3.5703125" style="27" customWidth="1"/>
    <col min="10780" max="10780" width="4.7109375" style="27" customWidth="1"/>
    <col min="10781" max="10781" width="4.5703125" style="27" customWidth="1"/>
    <col min="10782" max="10782" width="4" style="27" customWidth="1"/>
    <col min="10783" max="10783" width="4.42578125" style="27" customWidth="1"/>
    <col min="10784" max="10784" width="3.7109375" style="27" customWidth="1"/>
    <col min="10785" max="10785" width="4" style="27" customWidth="1"/>
    <col min="10786" max="10786" width="4.140625" style="27" customWidth="1"/>
    <col min="10787" max="10787" width="10.42578125" style="27" customWidth="1"/>
    <col min="10788" max="10788" width="9.140625" style="27"/>
    <col min="10789" max="10789" width="11.28515625" style="27" customWidth="1"/>
    <col min="10790" max="11008" width="9.140625" style="27"/>
    <col min="11009" max="11009" width="19.42578125" style="27" customWidth="1"/>
    <col min="11010" max="11010" width="6.7109375" style="27" customWidth="1"/>
    <col min="11011" max="11011" width="3.5703125" style="27" customWidth="1"/>
    <col min="11012" max="11012" width="4.28515625" style="27" customWidth="1"/>
    <col min="11013" max="11013" width="3.5703125" style="27" customWidth="1"/>
    <col min="11014" max="11014" width="4.140625" style="27" customWidth="1"/>
    <col min="11015" max="11015" width="3.5703125" style="27" customWidth="1"/>
    <col min="11016" max="11016" width="4.28515625" style="27" customWidth="1"/>
    <col min="11017" max="11017" width="4.140625" style="27" customWidth="1"/>
    <col min="11018" max="11018" width="3.5703125" style="27" customWidth="1"/>
    <col min="11019" max="11020" width="3.85546875" style="27" customWidth="1"/>
    <col min="11021" max="11021" width="4.140625" style="27" customWidth="1"/>
    <col min="11022" max="11022" width="4.85546875" style="27" customWidth="1"/>
    <col min="11023" max="11024" width="4.5703125" style="27" customWidth="1"/>
    <col min="11025" max="11025" width="5.42578125" style="27" customWidth="1"/>
    <col min="11026" max="11026" width="3.85546875" style="27" customWidth="1"/>
    <col min="11027" max="11027" width="4.28515625" style="27" customWidth="1"/>
    <col min="11028" max="11028" width="3.5703125" style="27" customWidth="1"/>
    <col min="11029" max="11029" width="5" style="27" customWidth="1"/>
    <col min="11030" max="11031" width="3.7109375" style="27" customWidth="1"/>
    <col min="11032" max="11032" width="3.5703125" style="27" customWidth="1"/>
    <col min="11033" max="11034" width="3.7109375" style="27" customWidth="1"/>
    <col min="11035" max="11035" width="3.5703125" style="27" customWidth="1"/>
    <col min="11036" max="11036" width="4.7109375" style="27" customWidth="1"/>
    <col min="11037" max="11037" width="4.5703125" style="27" customWidth="1"/>
    <col min="11038" max="11038" width="4" style="27" customWidth="1"/>
    <col min="11039" max="11039" width="4.42578125" style="27" customWidth="1"/>
    <col min="11040" max="11040" width="3.7109375" style="27" customWidth="1"/>
    <col min="11041" max="11041" width="4" style="27" customWidth="1"/>
    <col min="11042" max="11042" width="4.140625" style="27" customWidth="1"/>
    <col min="11043" max="11043" width="10.42578125" style="27" customWidth="1"/>
    <col min="11044" max="11044" width="9.140625" style="27"/>
    <col min="11045" max="11045" width="11.28515625" style="27" customWidth="1"/>
    <col min="11046" max="11264" width="9.140625" style="27"/>
    <col min="11265" max="11265" width="19.42578125" style="27" customWidth="1"/>
    <col min="11266" max="11266" width="6.7109375" style="27" customWidth="1"/>
    <col min="11267" max="11267" width="3.5703125" style="27" customWidth="1"/>
    <col min="11268" max="11268" width="4.28515625" style="27" customWidth="1"/>
    <col min="11269" max="11269" width="3.5703125" style="27" customWidth="1"/>
    <col min="11270" max="11270" width="4.140625" style="27" customWidth="1"/>
    <col min="11271" max="11271" width="3.5703125" style="27" customWidth="1"/>
    <col min="11272" max="11272" width="4.28515625" style="27" customWidth="1"/>
    <col min="11273" max="11273" width="4.140625" style="27" customWidth="1"/>
    <col min="11274" max="11274" width="3.5703125" style="27" customWidth="1"/>
    <col min="11275" max="11276" width="3.85546875" style="27" customWidth="1"/>
    <col min="11277" max="11277" width="4.140625" style="27" customWidth="1"/>
    <col min="11278" max="11278" width="4.85546875" style="27" customWidth="1"/>
    <col min="11279" max="11280" width="4.5703125" style="27" customWidth="1"/>
    <col min="11281" max="11281" width="5.42578125" style="27" customWidth="1"/>
    <col min="11282" max="11282" width="3.85546875" style="27" customWidth="1"/>
    <col min="11283" max="11283" width="4.28515625" style="27" customWidth="1"/>
    <col min="11284" max="11284" width="3.5703125" style="27" customWidth="1"/>
    <col min="11285" max="11285" width="5" style="27" customWidth="1"/>
    <col min="11286" max="11287" width="3.7109375" style="27" customWidth="1"/>
    <col min="11288" max="11288" width="3.5703125" style="27" customWidth="1"/>
    <col min="11289" max="11290" width="3.7109375" style="27" customWidth="1"/>
    <col min="11291" max="11291" width="3.5703125" style="27" customWidth="1"/>
    <col min="11292" max="11292" width="4.7109375" style="27" customWidth="1"/>
    <col min="11293" max="11293" width="4.5703125" style="27" customWidth="1"/>
    <col min="11294" max="11294" width="4" style="27" customWidth="1"/>
    <col min="11295" max="11295" width="4.42578125" style="27" customWidth="1"/>
    <col min="11296" max="11296" width="3.7109375" style="27" customWidth="1"/>
    <col min="11297" max="11297" width="4" style="27" customWidth="1"/>
    <col min="11298" max="11298" width="4.140625" style="27" customWidth="1"/>
    <col min="11299" max="11299" width="10.42578125" style="27" customWidth="1"/>
    <col min="11300" max="11300" width="9.140625" style="27"/>
    <col min="11301" max="11301" width="11.28515625" style="27" customWidth="1"/>
    <col min="11302" max="11520" width="9.140625" style="27"/>
    <col min="11521" max="11521" width="19.42578125" style="27" customWidth="1"/>
    <col min="11522" max="11522" width="6.7109375" style="27" customWidth="1"/>
    <col min="11523" max="11523" width="3.5703125" style="27" customWidth="1"/>
    <col min="11524" max="11524" width="4.28515625" style="27" customWidth="1"/>
    <col min="11525" max="11525" width="3.5703125" style="27" customWidth="1"/>
    <col min="11526" max="11526" width="4.140625" style="27" customWidth="1"/>
    <col min="11527" max="11527" width="3.5703125" style="27" customWidth="1"/>
    <col min="11528" max="11528" width="4.28515625" style="27" customWidth="1"/>
    <col min="11529" max="11529" width="4.140625" style="27" customWidth="1"/>
    <col min="11530" max="11530" width="3.5703125" style="27" customWidth="1"/>
    <col min="11531" max="11532" width="3.85546875" style="27" customWidth="1"/>
    <col min="11533" max="11533" width="4.140625" style="27" customWidth="1"/>
    <col min="11534" max="11534" width="4.85546875" style="27" customWidth="1"/>
    <col min="11535" max="11536" width="4.5703125" style="27" customWidth="1"/>
    <col min="11537" max="11537" width="5.42578125" style="27" customWidth="1"/>
    <col min="11538" max="11538" width="3.85546875" style="27" customWidth="1"/>
    <col min="11539" max="11539" width="4.28515625" style="27" customWidth="1"/>
    <col min="11540" max="11540" width="3.5703125" style="27" customWidth="1"/>
    <col min="11541" max="11541" width="5" style="27" customWidth="1"/>
    <col min="11542" max="11543" width="3.7109375" style="27" customWidth="1"/>
    <col min="11544" max="11544" width="3.5703125" style="27" customWidth="1"/>
    <col min="11545" max="11546" width="3.7109375" style="27" customWidth="1"/>
    <col min="11547" max="11547" width="3.5703125" style="27" customWidth="1"/>
    <col min="11548" max="11548" width="4.7109375" style="27" customWidth="1"/>
    <col min="11549" max="11549" width="4.5703125" style="27" customWidth="1"/>
    <col min="11550" max="11550" width="4" style="27" customWidth="1"/>
    <col min="11551" max="11551" width="4.42578125" style="27" customWidth="1"/>
    <col min="11552" max="11552" width="3.7109375" style="27" customWidth="1"/>
    <col min="11553" max="11553" width="4" style="27" customWidth="1"/>
    <col min="11554" max="11554" width="4.140625" style="27" customWidth="1"/>
    <col min="11555" max="11555" width="10.42578125" style="27" customWidth="1"/>
    <col min="11556" max="11556" width="9.140625" style="27"/>
    <col min="11557" max="11557" width="11.28515625" style="27" customWidth="1"/>
    <col min="11558" max="11776" width="9.140625" style="27"/>
    <col min="11777" max="11777" width="19.42578125" style="27" customWidth="1"/>
    <col min="11778" max="11778" width="6.7109375" style="27" customWidth="1"/>
    <col min="11779" max="11779" width="3.5703125" style="27" customWidth="1"/>
    <col min="11780" max="11780" width="4.28515625" style="27" customWidth="1"/>
    <col min="11781" max="11781" width="3.5703125" style="27" customWidth="1"/>
    <col min="11782" max="11782" width="4.140625" style="27" customWidth="1"/>
    <col min="11783" max="11783" width="3.5703125" style="27" customWidth="1"/>
    <col min="11784" max="11784" width="4.28515625" style="27" customWidth="1"/>
    <col min="11785" max="11785" width="4.140625" style="27" customWidth="1"/>
    <col min="11786" max="11786" width="3.5703125" style="27" customWidth="1"/>
    <col min="11787" max="11788" width="3.85546875" style="27" customWidth="1"/>
    <col min="11789" max="11789" width="4.140625" style="27" customWidth="1"/>
    <col min="11790" max="11790" width="4.85546875" style="27" customWidth="1"/>
    <col min="11791" max="11792" width="4.5703125" style="27" customWidth="1"/>
    <col min="11793" max="11793" width="5.42578125" style="27" customWidth="1"/>
    <col min="11794" max="11794" width="3.85546875" style="27" customWidth="1"/>
    <col min="11795" max="11795" width="4.28515625" style="27" customWidth="1"/>
    <col min="11796" max="11796" width="3.5703125" style="27" customWidth="1"/>
    <col min="11797" max="11797" width="5" style="27" customWidth="1"/>
    <col min="11798" max="11799" width="3.7109375" style="27" customWidth="1"/>
    <col min="11800" max="11800" width="3.5703125" style="27" customWidth="1"/>
    <col min="11801" max="11802" width="3.7109375" style="27" customWidth="1"/>
    <col min="11803" max="11803" width="3.5703125" style="27" customWidth="1"/>
    <col min="11804" max="11804" width="4.7109375" style="27" customWidth="1"/>
    <col min="11805" max="11805" width="4.5703125" style="27" customWidth="1"/>
    <col min="11806" max="11806" width="4" style="27" customWidth="1"/>
    <col min="11807" max="11807" width="4.42578125" style="27" customWidth="1"/>
    <col min="11808" max="11808" width="3.7109375" style="27" customWidth="1"/>
    <col min="11809" max="11809" width="4" style="27" customWidth="1"/>
    <col min="11810" max="11810" width="4.140625" style="27" customWidth="1"/>
    <col min="11811" max="11811" width="10.42578125" style="27" customWidth="1"/>
    <col min="11812" max="11812" width="9.140625" style="27"/>
    <col min="11813" max="11813" width="11.28515625" style="27" customWidth="1"/>
    <col min="11814" max="12032" width="9.140625" style="27"/>
    <col min="12033" max="12033" width="19.42578125" style="27" customWidth="1"/>
    <col min="12034" max="12034" width="6.7109375" style="27" customWidth="1"/>
    <col min="12035" max="12035" width="3.5703125" style="27" customWidth="1"/>
    <col min="12036" max="12036" width="4.28515625" style="27" customWidth="1"/>
    <col min="12037" max="12037" width="3.5703125" style="27" customWidth="1"/>
    <col min="12038" max="12038" width="4.140625" style="27" customWidth="1"/>
    <col min="12039" max="12039" width="3.5703125" style="27" customWidth="1"/>
    <col min="12040" max="12040" width="4.28515625" style="27" customWidth="1"/>
    <col min="12041" max="12041" width="4.140625" style="27" customWidth="1"/>
    <col min="12042" max="12042" width="3.5703125" style="27" customWidth="1"/>
    <col min="12043" max="12044" width="3.85546875" style="27" customWidth="1"/>
    <col min="12045" max="12045" width="4.140625" style="27" customWidth="1"/>
    <col min="12046" max="12046" width="4.85546875" style="27" customWidth="1"/>
    <col min="12047" max="12048" width="4.5703125" style="27" customWidth="1"/>
    <col min="12049" max="12049" width="5.42578125" style="27" customWidth="1"/>
    <col min="12050" max="12050" width="3.85546875" style="27" customWidth="1"/>
    <col min="12051" max="12051" width="4.28515625" style="27" customWidth="1"/>
    <col min="12052" max="12052" width="3.5703125" style="27" customWidth="1"/>
    <col min="12053" max="12053" width="5" style="27" customWidth="1"/>
    <col min="12054" max="12055" width="3.7109375" style="27" customWidth="1"/>
    <col min="12056" max="12056" width="3.5703125" style="27" customWidth="1"/>
    <col min="12057" max="12058" width="3.7109375" style="27" customWidth="1"/>
    <col min="12059" max="12059" width="3.5703125" style="27" customWidth="1"/>
    <col min="12060" max="12060" width="4.7109375" style="27" customWidth="1"/>
    <col min="12061" max="12061" width="4.5703125" style="27" customWidth="1"/>
    <col min="12062" max="12062" width="4" style="27" customWidth="1"/>
    <col min="12063" max="12063" width="4.42578125" style="27" customWidth="1"/>
    <col min="12064" max="12064" width="3.7109375" style="27" customWidth="1"/>
    <col min="12065" max="12065" width="4" style="27" customWidth="1"/>
    <col min="12066" max="12066" width="4.140625" style="27" customWidth="1"/>
    <col min="12067" max="12067" width="10.42578125" style="27" customWidth="1"/>
    <col min="12068" max="12068" width="9.140625" style="27"/>
    <col min="12069" max="12069" width="11.28515625" style="27" customWidth="1"/>
    <col min="12070" max="12288" width="9.140625" style="27"/>
    <col min="12289" max="12289" width="19.42578125" style="27" customWidth="1"/>
    <col min="12290" max="12290" width="6.7109375" style="27" customWidth="1"/>
    <col min="12291" max="12291" width="3.5703125" style="27" customWidth="1"/>
    <col min="12292" max="12292" width="4.28515625" style="27" customWidth="1"/>
    <col min="12293" max="12293" width="3.5703125" style="27" customWidth="1"/>
    <col min="12294" max="12294" width="4.140625" style="27" customWidth="1"/>
    <col min="12295" max="12295" width="3.5703125" style="27" customWidth="1"/>
    <col min="12296" max="12296" width="4.28515625" style="27" customWidth="1"/>
    <col min="12297" max="12297" width="4.140625" style="27" customWidth="1"/>
    <col min="12298" max="12298" width="3.5703125" style="27" customWidth="1"/>
    <col min="12299" max="12300" width="3.85546875" style="27" customWidth="1"/>
    <col min="12301" max="12301" width="4.140625" style="27" customWidth="1"/>
    <col min="12302" max="12302" width="4.85546875" style="27" customWidth="1"/>
    <col min="12303" max="12304" width="4.5703125" style="27" customWidth="1"/>
    <col min="12305" max="12305" width="5.42578125" style="27" customWidth="1"/>
    <col min="12306" max="12306" width="3.85546875" style="27" customWidth="1"/>
    <col min="12307" max="12307" width="4.28515625" style="27" customWidth="1"/>
    <col min="12308" max="12308" width="3.5703125" style="27" customWidth="1"/>
    <col min="12309" max="12309" width="5" style="27" customWidth="1"/>
    <col min="12310" max="12311" width="3.7109375" style="27" customWidth="1"/>
    <col min="12312" max="12312" width="3.5703125" style="27" customWidth="1"/>
    <col min="12313" max="12314" width="3.7109375" style="27" customWidth="1"/>
    <col min="12315" max="12315" width="3.5703125" style="27" customWidth="1"/>
    <col min="12316" max="12316" width="4.7109375" style="27" customWidth="1"/>
    <col min="12317" max="12317" width="4.5703125" style="27" customWidth="1"/>
    <col min="12318" max="12318" width="4" style="27" customWidth="1"/>
    <col min="12319" max="12319" width="4.42578125" style="27" customWidth="1"/>
    <col min="12320" max="12320" width="3.7109375" style="27" customWidth="1"/>
    <col min="12321" max="12321" width="4" style="27" customWidth="1"/>
    <col min="12322" max="12322" width="4.140625" style="27" customWidth="1"/>
    <col min="12323" max="12323" width="10.42578125" style="27" customWidth="1"/>
    <col min="12324" max="12324" width="9.140625" style="27"/>
    <col min="12325" max="12325" width="11.28515625" style="27" customWidth="1"/>
    <col min="12326" max="12544" width="9.140625" style="27"/>
    <col min="12545" max="12545" width="19.42578125" style="27" customWidth="1"/>
    <col min="12546" max="12546" width="6.7109375" style="27" customWidth="1"/>
    <col min="12547" max="12547" width="3.5703125" style="27" customWidth="1"/>
    <col min="12548" max="12548" width="4.28515625" style="27" customWidth="1"/>
    <col min="12549" max="12549" width="3.5703125" style="27" customWidth="1"/>
    <col min="12550" max="12550" width="4.140625" style="27" customWidth="1"/>
    <col min="12551" max="12551" width="3.5703125" style="27" customWidth="1"/>
    <col min="12552" max="12552" width="4.28515625" style="27" customWidth="1"/>
    <col min="12553" max="12553" width="4.140625" style="27" customWidth="1"/>
    <col min="12554" max="12554" width="3.5703125" style="27" customWidth="1"/>
    <col min="12555" max="12556" width="3.85546875" style="27" customWidth="1"/>
    <col min="12557" max="12557" width="4.140625" style="27" customWidth="1"/>
    <col min="12558" max="12558" width="4.85546875" style="27" customWidth="1"/>
    <col min="12559" max="12560" width="4.5703125" style="27" customWidth="1"/>
    <col min="12561" max="12561" width="5.42578125" style="27" customWidth="1"/>
    <col min="12562" max="12562" width="3.85546875" style="27" customWidth="1"/>
    <col min="12563" max="12563" width="4.28515625" style="27" customWidth="1"/>
    <col min="12564" max="12564" width="3.5703125" style="27" customWidth="1"/>
    <col min="12565" max="12565" width="5" style="27" customWidth="1"/>
    <col min="12566" max="12567" width="3.7109375" style="27" customWidth="1"/>
    <col min="12568" max="12568" width="3.5703125" style="27" customWidth="1"/>
    <col min="12569" max="12570" width="3.7109375" style="27" customWidth="1"/>
    <col min="12571" max="12571" width="3.5703125" style="27" customWidth="1"/>
    <col min="12572" max="12572" width="4.7109375" style="27" customWidth="1"/>
    <col min="12573" max="12573" width="4.5703125" style="27" customWidth="1"/>
    <col min="12574" max="12574" width="4" style="27" customWidth="1"/>
    <col min="12575" max="12575" width="4.42578125" style="27" customWidth="1"/>
    <col min="12576" max="12576" width="3.7109375" style="27" customWidth="1"/>
    <col min="12577" max="12577" width="4" style="27" customWidth="1"/>
    <col min="12578" max="12578" width="4.140625" style="27" customWidth="1"/>
    <col min="12579" max="12579" width="10.42578125" style="27" customWidth="1"/>
    <col min="12580" max="12580" width="9.140625" style="27"/>
    <col min="12581" max="12581" width="11.28515625" style="27" customWidth="1"/>
    <col min="12582" max="12800" width="9.140625" style="27"/>
    <col min="12801" max="12801" width="19.42578125" style="27" customWidth="1"/>
    <col min="12802" max="12802" width="6.7109375" style="27" customWidth="1"/>
    <col min="12803" max="12803" width="3.5703125" style="27" customWidth="1"/>
    <col min="12804" max="12804" width="4.28515625" style="27" customWidth="1"/>
    <col min="12805" max="12805" width="3.5703125" style="27" customWidth="1"/>
    <col min="12806" max="12806" width="4.140625" style="27" customWidth="1"/>
    <col min="12807" max="12807" width="3.5703125" style="27" customWidth="1"/>
    <col min="12808" max="12808" width="4.28515625" style="27" customWidth="1"/>
    <col min="12809" max="12809" width="4.140625" style="27" customWidth="1"/>
    <col min="12810" max="12810" width="3.5703125" style="27" customWidth="1"/>
    <col min="12811" max="12812" width="3.85546875" style="27" customWidth="1"/>
    <col min="12813" max="12813" width="4.140625" style="27" customWidth="1"/>
    <col min="12814" max="12814" width="4.85546875" style="27" customWidth="1"/>
    <col min="12815" max="12816" width="4.5703125" style="27" customWidth="1"/>
    <col min="12817" max="12817" width="5.42578125" style="27" customWidth="1"/>
    <col min="12818" max="12818" width="3.85546875" style="27" customWidth="1"/>
    <col min="12819" max="12819" width="4.28515625" style="27" customWidth="1"/>
    <col min="12820" max="12820" width="3.5703125" style="27" customWidth="1"/>
    <col min="12821" max="12821" width="5" style="27" customWidth="1"/>
    <col min="12822" max="12823" width="3.7109375" style="27" customWidth="1"/>
    <col min="12824" max="12824" width="3.5703125" style="27" customWidth="1"/>
    <col min="12825" max="12826" width="3.7109375" style="27" customWidth="1"/>
    <col min="12827" max="12827" width="3.5703125" style="27" customWidth="1"/>
    <col min="12828" max="12828" width="4.7109375" style="27" customWidth="1"/>
    <col min="12829" max="12829" width="4.5703125" style="27" customWidth="1"/>
    <col min="12830" max="12830" width="4" style="27" customWidth="1"/>
    <col min="12831" max="12831" width="4.42578125" style="27" customWidth="1"/>
    <col min="12832" max="12832" width="3.7109375" style="27" customWidth="1"/>
    <col min="12833" max="12833" width="4" style="27" customWidth="1"/>
    <col min="12834" max="12834" width="4.140625" style="27" customWidth="1"/>
    <col min="12835" max="12835" width="10.42578125" style="27" customWidth="1"/>
    <col min="12836" max="12836" width="9.140625" style="27"/>
    <col min="12837" max="12837" width="11.28515625" style="27" customWidth="1"/>
    <col min="12838" max="13056" width="9.140625" style="27"/>
    <col min="13057" max="13057" width="19.42578125" style="27" customWidth="1"/>
    <col min="13058" max="13058" width="6.7109375" style="27" customWidth="1"/>
    <col min="13059" max="13059" width="3.5703125" style="27" customWidth="1"/>
    <col min="13060" max="13060" width="4.28515625" style="27" customWidth="1"/>
    <col min="13061" max="13061" width="3.5703125" style="27" customWidth="1"/>
    <col min="13062" max="13062" width="4.140625" style="27" customWidth="1"/>
    <col min="13063" max="13063" width="3.5703125" style="27" customWidth="1"/>
    <col min="13064" max="13064" width="4.28515625" style="27" customWidth="1"/>
    <col min="13065" max="13065" width="4.140625" style="27" customWidth="1"/>
    <col min="13066" max="13066" width="3.5703125" style="27" customWidth="1"/>
    <col min="13067" max="13068" width="3.85546875" style="27" customWidth="1"/>
    <col min="13069" max="13069" width="4.140625" style="27" customWidth="1"/>
    <col min="13070" max="13070" width="4.85546875" style="27" customWidth="1"/>
    <col min="13071" max="13072" width="4.5703125" style="27" customWidth="1"/>
    <col min="13073" max="13073" width="5.42578125" style="27" customWidth="1"/>
    <col min="13074" max="13074" width="3.85546875" style="27" customWidth="1"/>
    <col min="13075" max="13075" width="4.28515625" style="27" customWidth="1"/>
    <col min="13076" max="13076" width="3.5703125" style="27" customWidth="1"/>
    <col min="13077" max="13077" width="5" style="27" customWidth="1"/>
    <col min="13078" max="13079" width="3.7109375" style="27" customWidth="1"/>
    <col min="13080" max="13080" width="3.5703125" style="27" customWidth="1"/>
    <col min="13081" max="13082" width="3.7109375" style="27" customWidth="1"/>
    <col min="13083" max="13083" width="3.5703125" style="27" customWidth="1"/>
    <col min="13084" max="13084" width="4.7109375" style="27" customWidth="1"/>
    <col min="13085" max="13085" width="4.5703125" style="27" customWidth="1"/>
    <col min="13086" max="13086" width="4" style="27" customWidth="1"/>
    <col min="13087" max="13087" width="4.42578125" style="27" customWidth="1"/>
    <col min="13088" max="13088" width="3.7109375" style="27" customWidth="1"/>
    <col min="13089" max="13089" width="4" style="27" customWidth="1"/>
    <col min="13090" max="13090" width="4.140625" style="27" customWidth="1"/>
    <col min="13091" max="13091" width="10.42578125" style="27" customWidth="1"/>
    <col min="13092" max="13092" width="9.140625" style="27"/>
    <col min="13093" max="13093" width="11.28515625" style="27" customWidth="1"/>
    <col min="13094" max="13312" width="9.140625" style="27"/>
    <col min="13313" max="13313" width="19.42578125" style="27" customWidth="1"/>
    <col min="13314" max="13314" width="6.7109375" style="27" customWidth="1"/>
    <col min="13315" max="13315" width="3.5703125" style="27" customWidth="1"/>
    <col min="13316" max="13316" width="4.28515625" style="27" customWidth="1"/>
    <col min="13317" max="13317" width="3.5703125" style="27" customWidth="1"/>
    <col min="13318" max="13318" width="4.140625" style="27" customWidth="1"/>
    <col min="13319" max="13319" width="3.5703125" style="27" customWidth="1"/>
    <col min="13320" max="13320" width="4.28515625" style="27" customWidth="1"/>
    <col min="13321" max="13321" width="4.140625" style="27" customWidth="1"/>
    <col min="13322" max="13322" width="3.5703125" style="27" customWidth="1"/>
    <col min="13323" max="13324" width="3.85546875" style="27" customWidth="1"/>
    <col min="13325" max="13325" width="4.140625" style="27" customWidth="1"/>
    <col min="13326" max="13326" width="4.85546875" style="27" customWidth="1"/>
    <col min="13327" max="13328" width="4.5703125" style="27" customWidth="1"/>
    <col min="13329" max="13329" width="5.42578125" style="27" customWidth="1"/>
    <col min="13330" max="13330" width="3.85546875" style="27" customWidth="1"/>
    <col min="13331" max="13331" width="4.28515625" style="27" customWidth="1"/>
    <col min="13332" max="13332" width="3.5703125" style="27" customWidth="1"/>
    <col min="13333" max="13333" width="5" style="27" customWidth="1"/>
    <col min="13334" max="13335" width="3.7109375" style="27" customWidth="1"/>
    <col min="13336" max="13336" width="3.5703125" style="27" customWidth="1"/>
    <col min="13337" max="13338" width="3.7109375" style="27" customWidth="1"/>
    <col min="13339" max="13339" width="3.5703125" style="27" customWidth="1"/>
    <col min="13340" max="13340" width="4.7109375" style="27" customWidth="1"/>
    <col min="13341" max="13341" width="4.5703125" style="27" customWidth="1"/>
    <col min="13342" max="13342" width="4" style="27" customWidth="1"/>
    <col min="13343" max="13343" width="4.42578125" style="27" customWidth="1"/>
    <col min="13344" max="13344" width="3.7109375" style="27" customWidth="1"/>
    <col min="13345" max="13345" width="4" style="27" customWidth="1"/>
    <col min="13346" max="13346" width="4.140625" style="27" customWidth="1"/>
    <col min="13347" max="13347" width="10.42578125" style="27" customWidth="1"/>
    <col min="13348" max="13348" width="9.140625" style="27"/>
    <col min="13349" max="13349" width="11.28515625" style="27" customWidth="1"/>
    <col min="13350" max="13568" width="9.140625" style="27"/>
    <col min="13569" max="13569" width="19.42578125" style="27" customWidth="1"/>
    <col min="13570" max="13570" width="6.7109375" style="27" customWidth="1"/>
    <col min="13571" max="13571" width="3.5703125" style="27" customWidth="1"/>
    <col min="13572" max="13572" width="4.28515625" style="27" customWidth="1"/>
    <col min="13573" max="13573" width="3.5703125" style="27" customWidth="1"/>
    <col min="13574" max="13574" width="4.140625" style="27" customWidth="1"/>
    <col min="13575" max="13575" width="3.5703125" style="27" customWidth="1"/>
    <col min="13576" max="13576" width="4.28515625" style="27" customWidth="1"/>
    <col min="13577" max="13577" width="4.140625" style="27" customWidth="1"/>
    <col min="13578" max="13578" width="3.5703125" style="27" customWidth="1"/>
    <col min="13579" max="13580" width="3.85546875" style="27" customWidth="1"/>
    <col min="13581" max="13581" width="4.140625" style="27" customWidth="1"/>
    <col min="13582" max="13582" width="4.85546875" style="27" customWidth="1"/>
    <col min="13583" max="13584" width="4.5703125" style="27" customWidth="1"/>
    <col min="13585" max="13585" width="5.42578125" style="27" customWidth="1"/>
    <col min="13586" max="13586" width="3.85546875" style="27" customWidth="1"/>
    <col min="13587" max="13587" width="4.28515625" style="27" customWidth="1"/>
    <col min="13588" max="13588" width="3.5703125" style="27" customWidth="1"/>
    <col min="13589" max="13589" width="5" style="27" customWidth="1"/>
    <col min="13590" max="13591" width="3.7109375" style="27" customWidth="1"/>
    <col min="13592" max="13592" width="3.5703125" style="27" customWidth="1"/>
    <col min="13593" max="13594" width="3.7109375" style="27" customWidth="1"/>
    <col min="13595" max="13595" width="3.5703125" style="27" customWidth="1"/>
    <col min="13596" max="13596" width="4.7109375" style="27" customWidth="1"/>
    <col min="13597" max="13597" width="4.5703125" style="27" customWidth="1"/>
    <col min="13598" max="13598" width="4" style="27" customWidth="1"/>
    <col min="13599" max="13599" width="4.42578125" style="27" customWidth="1"/>
    <col min="13600" max="13600" width="3.7109375" style="27" customWidth="1"/>
    <col min="13601" max="13601" width="4" style="27" customWidth="1"/>
    <col min="13602" max="13602" width="4.140625" style="27" customWidth="1"/>
    <col min="13603" max="13603" width="10.42578125" style="27" customWidth="1"/>
    <col min="13604" max="13604" width="9.140625" style="27"/>
    <col min="13605" max="13605" width="11.28515625" style="27" customWidth="1"/>
    <col min="13606" max="13824" width="9.140625" style="27"/>
    <col min="13825" max="13825" width="19.42578125" style="27" customWidth="1"/>
    <col min="13826" max="13826" width="6.7109375" style="27" customWidth="1"/>
    <col min="13827" max="13827" width="3.5703125" style="27" customWidth="1"/>
    <col min="13828" max="13828" width="4.28515625" style="27" customWidth="1"/>
    <col min="13829" max="13829" width="3.5703125" style="27" customWidth="1"/>
    <col min="13830" max="13830" width="4.140625" style="27" customWidth="1"/>
    <col min="13831" max="13831" width="3.5703125" style="27" customWidth="1"/>
    <col min="13832" max="13832" width="4.28515625" style="27" customWidth="1"/>
    <col min="13833" max="13833" width="4.140625" style="27" customWidth="1"/>
    <col min="13834" max="13834" width="3.5703125" style="27" customWidth="1"/>
    <col min="13835" max="13836" width="3.85546875" style="27" customWidth="1"/>
    <col min="13837" max="13837" width="4.140625" style="27" customWidth="1"/>
    <col min="13838" max="13838" width="4.85546875" style="27" customWidth="1"/>
    <col min="13839" max="13840" width="4.5703125" style="27" customWidth="1"/>
    <col min="13841" max="13841" width="5.42578125" style="27" customWidth="1"/>
    <col min="13842" max="13842" width="3.85546875" style="27" customWidth="1"/>
    <col min="13843" max="13843" width="4.28515625" style="27" customWidth="1"/>
    <col min="13844" max="13844" width="3.5703125" style="27" customWidth="1"/>
    <col min="13845" max="13845" width="5" style="27" customWidth="1"/>
    <col min="13846" max="13847" width="3.7109375" style="27" customWidth="1"/>
    <col min="13848" max="13848" width="3.5703125" style="27" customWidth="1"/>
    <col min="13849" max="13850" width="3.7109375" style="27" customWidth="1"/>
    <col min="13851" max="13851" width="3.5703125" style="27" customWidth="1"/>
    <col min="13852" max="13852" width="4.7109375" style="27" customWidth="1"/>
    <col min="13853" max="13853" width="4.5703125" style="27" customWidth="1"/>
    <col min="13854" max="13854" width="4" style="27" customWidth="1"/>
    <col min="13855" max="13855" width="4.42578125" style="27" customWidth="1"/>
    <col min="13856" max="13856" width="3.7109375" style="27" customWidth="1"/>
    <col min="13857" max="13857" width="4" style="27" customWidth="1"/>
    <col min="13858" max="13858" width="4.140625" style="27" customWidth="1"/>
    <col min="13859" max="13859" width="10.42578125" style="27" customWidth="1"/>
    <col min="13860" max="13860" width="9.140625" style="27"/>
    <col min="13861" max="13861" width="11.28515625" style="27" customWidth="1"/>
    <col min="13862" max="14080" width="9.140625" style="27"/>
    <col min="14081" max="14081" width="19.42578125" style="27" customWidth="1"/>
    <col min="14082" max="14082" width="6.7109375" style="27" customWidth="1"/>
    <col min="14083" max="14083" width="3.5703125" style="27" customWidth="1"/>
    <col min="14084" max="14084" width="4.28515625" style="27" customWidth="1"/>
    <col min="14085" max="14085" width="3.5703125" style="27" customWidth="1"/>
    <col min="14086" max="14086" width="4.140625" style="27" customWidth="1"/>
    <col min="14087" max="14087" width="3.5703125" style="27" customWidth="1"/>
    <col min="14088" max="14088" width="4.28515625" style="27" customWidth="1"/>
    <col min="14089" max="14089" width="4.140625" style="27" customWidth="1"/>
    <col min="14090" max="14090" width="3.5703125" style="27" customWidth="1"/>
    <col min="14091" max="14092" width="3.85546875" style="27" customWidth="1"/>
    <col min="14093" max="14093" width="4.140625" style="27" customWidth="1"/>
    <col min="14094" max="14094" width="4.85546875" style="27" customWidth="1"/>
    <col min="14095" max="14096" width="4.5703125" style="27" customWidth="1"/>
    <col min="14097" max="14097" width="5.42578125" style="27" customWidth="1"/>
    <col min="14098" max="14098" width="3.85546875" style="27" customWidth="1"/>
    <col min="14099" max="14099" width="4.28515625" style="27" customWidth="1"/>
    <col min="14100" max="14100" width="3.5703125" style="27" customWidth="1"/>
    <col min="14101" max="14101" width="5" style="27" customWidth="1"/>
    <col min="14102" max="14103" width="3.7109375" style="27" customWidth="1"/>
    <col min="14104" max="14104" width="3.5703125" style="27" customWidth="1"/>
    <col min="14105" max="14106" width="3.7109375" style="27" customWidth="1"/>
    <col min="14107" max="14107" width="3.5703125" style="27" customWidth="1"/>
    <col min="14108" max="14108" width="4.7109375" style="27" customWidth="1"/>
    <col min="14109" max="14109" width="4.5703125" style="27" customWidth="1"/>
    <col min="14110" max="14110" width="4" style="27" customWidth="1"/>
    <col min="14111" max="14111" width="4.42578125" style="27" customWidth="1"/>
    <col min="14112" max="14112" width="3.7109375" style="27" customWidth="1"/>
    <col min="14113" max="14113" width="4" style="27" customWidth="1"/>
    <col min="14114" max="14114" width="4.140625" style="27" customWidth="1"/>
    <col min="14115" max="14115" width="10.42578125" style="27" customWidth="1"/>
    <col min="14116" max="14116" width="9.140625" style="27"/>
    <col min="14117" max="14117" width="11.28515625" style="27" customWidth="1"/>
    <col min="14118" max="14336" width="9.140625" style="27"/>
    <col min="14337" max="14337" width="19.42578125" style="27" customWidth="1"/>
    <col min="14338" max="14338" width="6.7109375" style="27" customWidth="1"/>
    <col min="14339" max="14339" width="3.5703125" style="27" customWidth="1"/>
    <col min="14340" max="14340" width="4.28515625" style="27" customWidth="1"/>
    <col min="14341" max="14341" width="3.5703125" style="27" customWidth="1"/>
    <col min="14342" max="14342" width="4.140625" style="27" customWidth="1"/>
    <col min="14343" max="14343" width="3.5703125" style="27" customWidth="1"/>
    <col min="14344" max="14344" width="4.28515625" style="27" customWidth="1"/>
    <col min="14345" max="14345" width="4.140625" style="27" customWidth="1"/>
    <col min="14346" max="14346" width="3.5703125" style="27" customWidth="1"/>
    <col min="14347" max="14348" width="3.85546875" style="27" customWidth="1"/>
    <col min="14349" max="14349" width="4.140625" style="27" customWidth="1"/>
    <col min="14350" max="14350" width="4.85546875" style="27" customWidth="1"/>
    <col min="14351" max="14352" width="4.5703125" style="27" customWidth="1"/>
    <col min="14353" max="14353" width="5.42578125" style="27" customWidth="1"/>
    <col min="14354" max="14354" width="3.85546875" style="27" customWidth="1"/>
    <col min="14355" max="14355" width="4.28515625" style="27" customWidth="1"/>
    <col min="14356" max="14356" width="3.5703125" style="27" customWidth="1"/>
    <col min="14357" max="14357" width="5" style="27" customWidth="1"/>
    <col min="14358" max="14359" width="3.7109375" style="27" customWidth="1"/>
    <col min="14360" max="14360" width="3.5703125" style="27" customWidth="1"/>
    <col min="14361" max="14362" width="3.7109375" style="27" customWidth="1"/>
    <col min="14363" max="14363" width="3.5703125" style="27" customWidth="1"/>
    <col min="14364" max="14364" width="4.7109375" style="27" customWidth="1"/>
    <col min="14365" max="14365" width="4.5703125" style="27" customWidth="1"/>
    <col min="14366" max="14366" width="4" style="27" customWidth="1"/>
    <col min="14367" max="14367" width="4.42578125" style="27" customWidth="1"/>
    <col min="14368" max="14368" width="3.7109375" style="27" customWidth="1"/>
    <col min="14369" max="14369" width="4" style="27" customWidth="1"/>
    <col min="14370" max="14370" width="4.140625" style="27" customWidth="1"/>
    <col min="14371" max="14371" width="10.42578125" style="27" customWidth="1"/>
    <col min="14372" max="14372" width="9.140625" style="27"/>
    <col min="14373" max="14373" width="11.28515625" style="27" customWidth="1"/>
    <col min="14374" max="14592" width="9.140625" style="27"/>
    <col min="14593" max="14593" width="19.42578125" style="27" customWidth="1"/>
    <col min="14594" max="14594" width="6.7109375" style="27" customWidth="1"/>
    <col min="14595" max="14595" width="3.5703125" style="27" customWidth="1"/>
    <col min="14596" max="14596" width="4.28515625" style="27" customWidth="1"/>
    <col min="14597" max="14597" width="3.5703125" style="27" customWidth="1"/>
    <col min="14598" max="14598" width="4.140625" style="27" customWidth="1"/>
    <col min="14599" max="14599" width="3.5703125" style="27" customWidth="1"/>
    <col min="14600" max="14600" width="4.28515625" style="27" customWidth="1"/>
    <col min="14601" max="14601" width="4.140625" style="27" customWidth="1"/>
    <col min="14602" max="14602" width="3.5703125" style="27" customWidth="1"/>
    <col min="14603" max="14604" width="3.85546875" style="27" customWidth="1"/>
    <col min="14605" max="14605" width="4.140625" style="27" customWidth="1"/>
    <col min="14606" max="14606" width="4.85546875" style="27" customWidth="1"/>
    <col min="14607" max="14608" width="4.5703125" style="27" customWidth="1"/>
    <col min="14609" max="14609" width="5.42578125" style="27" customWidth="1"/>
    <col min="14610" max="14610" width="3.85546875" style="27" customWidth="1"/>
    <col min="14611" max="14611" width="4.28515625" style="27" customWidth="1"/>
    <col min="14612" max="14612" width="3.5703125" style="27" customWidth="1"/>
    <col min="14613" max="14613" width="5" style="27" customWidth="1"/>
    <col min="14614" max="14615" width="3.7109375" style="27" customWidth="1"/>
    <col min="14616" max="14616" width="3.5703125" style="27" customWidth="1"/>
    <col min="14617" max="14618" width="3.7109375" style="27" customWidth="1"/>
    <col min="14619" max="14619" width="3.5703125" style="27" customWidth="1"/>
    <col min="14620" max="14620" width="4.7109375" style="27" customWidth="1"/>
    <col min="14621" max="14621" width="4.5703125" style="27" customWidth="1"/>
    <col min="14622" max="14622" width="4" style="27" customWidth="1"/>
    <col min="14623" max="14623" width="4.42578125" style="27" customWidth="1"/>
    <col min="14624" max="14624" width="3.7109375" style="27" customWidth="1"/>
    <col min="14625" max="14625" width="4" style="27" customWidth="1"/>
    <col min="14626" max="14626" width="4.140625" style="27" customWidth="1"/>
    <col min="14627" max="14627" width="10.42578125" style="27" customWidth="1"/>
    <col min="14628" max="14628" width="9.140625" style="27"/>
    <col min="14629" max="14629" width="11.28515625" style="27" customWidth="1"/>
    <col min="14630" max="14848" width="9.140625" style="27"/>
    <col min="14849" max="14849" width="19.42578125" style="27" customWidth="1"/>
    <col min="14850" max="14850" width="6.7109375" style="27" customWidth="1"/>
    <col min="14851" max="14851" width="3.5703125" style="27" customWidth="1"/>
    <col min="14852" max="14852" width="4.28515625" style="27" customWidth="1"/>
    <col min="14853" max="14853" width="3.5703125" style="27" customWidth="1"/>
    <col min="14854" max="14854" width="4.140625" style="27" customWidth="1"/>
    <col min="14855" max="14855" width="3.5703125" style="27" customWidth="1"/>
    <col min="14856" max="14856" width="4.28515625" style="27" customWidth="1"/>
    <col min="14857" max="14857" width="4.140625" style="27" customWidth="1"/>
    <col min="14858" max="14858" width="3.5703125" style="27" customWidth="1"/>
    <col min="14859" max="14860" width="3.85546875" style="27" customWidth="1"/>
    <col min="14861" max="14861" width="4.140625" style="27" customWidth="1"/>
    <col min="14862" max="14862" width="4.85546875" style="27" customWidth="1"/>
    <col min="14863" max="14864" width="4.5703125" style="27" customWidth="1"/>
    <col min="14865" max="14865" width="5.42578125" style="27" customWidth="1"/>
    <col min="14866" max="14866" width="3.85546875" style="27" customWidth="1"/>
    <col min="14867" max="14867" width="4.28515625" style="27" customWidth="1"/>
    <col min="14868" max="14868" width="3.5703125" style="27" customWidth="1"/>
    <col min="14869" max="14869" width="5" style="27" customWidth="1"/>
    <col min="14870" max="14871" width="3.7109375" style="27" customWidth="1"/>
    <col min="14872" max="14872" width="3.5703125" style="27" customWidth="1"/>
    <col min="14873" max="14874" width="3.7109375" style="27" customWidth="1"/>
    <col min="14875" max="14875" width="3.5703125" style="27" customWidth="1"/>
    <col min="14876" max="14876" width="4.7109375" style="27" customWidth="1"/>
    <col min="14877" max="14877" width="4.5703125" style="27" customWidth="1"/>
    <col min="14878" max="14878" width="4" style="27" customWidth="1"/>
    <col min="14879" max="14879" width="4.42578125" style="27" customWidth="1"/>
    <col min="14880" max="14880" width="3.7109375" style="27" customWidth="1"/>
    <col min="14881" max="14881" width="4" style="27" customWidth="1"/>
    <col min="14882" max="14882" width="4.140625" style="27" customWidth="1"/>
    <col min="14883" max="14883" width="10.42578125" style="27" customWidth="1"/>
    <col min="14884" max="14884" width="9.140625" style="27"/>
    <col min="14885" max="14885" width="11.28515625" style="27" customWidth="1"/>
    <col min="14886" max="15104" width="9.140625" style="27"/>
    <col min="15105" max="15105" width="19.42578125" style="27" customWidth="1"/>
    <col min="15106" max="15106" width="6.7109375" style="27" customWidth="1"/>
    <col min="15107" max="15107" width="3.5703125" style="27" customWidth="1"/>
    <col min="15108" max="15108" width="4.28515625" style="27" customWidth="1"/>
    <col min="15109" max="15109" width="3.5703125" style="27" customWidth="1"/>
    <col min="15110" max="15110" width="4.140625" style="27" customWidth="1"/>
    <col min="15111" max="15111" width="3.5703125" style="27" customWidth="1"/>
    <col min="15112" max="15112" width="4.28515625" style="27" customWidth="1"/>
    <col min="15113" max="15113" width="4.140625" style="27" customWidth="1"/>
    <col min="15114" max="15114" width="3.5703125" style="27" customWidth="1"/>
    <col min="15115" max="15116" width="3.85546875" style="27" customWidth="1"/>
    <col min="15117" max="15117" width="4.140625" style="27" customWidth="1"/>
    <col min="15118" max="15118" width="4.85546875" style="27" customWidth="1"/>
    <col min="15119" max="15120" width="4.5703125" style="27" customWidth="1"/>
    <col min="15121" max="15121" width="5.42578125" style="27" customWidth="1"/>
    <col min="15122" max="15122" width="3.85546875" style="27" customWidth="1"/>
    <col min="15123" max="15123" width="4.28515625" style="27" customWidth="1"/>
    <col min="15124" max="15124" width="3.5703125" style="27" customWidth="1"/>
    <col min="15125" max="15125" width="5" style="27" customWidth="1"/>
    <col min="15126" max="15127" width="3.7109375" style="27" customWidth="1"/>
    <col min="15128" max="15128" width="3.5703125" style="27" customWidth="1"/>
    <col min="15129" max="15130" width="3.7109375" style="27" customWidth="1"/>
    <col min="15131" max="15131" width="3.5703125" style="27" customWidth="1"/>
    <col min="15132" max="15132" width="4.7109375" style="27" customWidth="1"/>
    <col min="15133" max="15133" width="4.5703125" style="27" customWidth="1"/>
    <col min="15134" max="15134" width="4" style="27" customWidth="1"/>
    <col min="15135" max="15135" width="4.42578125" style="27" customWidth="1"/>
    <col min="15136" max="15136" width="3.7109375" style="27" customWidth="1"/>
    <col min="15137" max="15137" width="4" style="27" customWidth="1"/>
    <col min="15138" max="15138" width="4.140625" style="27" customWidth="1"/>
    <col min="15139" max="15139" width="10.42578125" style="27" customWidth="1"/>
    <col min="15140" max="15140" width="9.140625" style="27"/>
    <col min="15141" max="15141" width="11.28515625" style="27" customWidth="1"/>
    <col min="15142" max="15360" width="9.140625" style="27"/>
    <col min="15361" max="15361" width="19.42578125" style="27" customWidth="1"/>
    <col min="15362" max="15362" width="6.7109375" style="27" customWidth="1"/>
    <col min="15363" max="15363" width="3.5703125" style="27" customWidth="1"/>
    <col min="15364" max="15364" width="4.28515625" style="27" customWidth="1"/>
    <col min="15365" max="15365" width="3.5703125" style="27" customWidth="1"/>
    <col min="15366" max="15366" width="4.140625" style="27" customWidth="1"/>
    <col min="15367" max="15367" width="3.5703125" style="27" customWidth="1"/>
    <col min="15368" max="15368" width="4.28515625" style="27" customWidth="1"/>
    <col min="15369" max="15369" width="4.140625" style="27" customWidth="1"/>
    <col min="15370" max="15370" width="3.5703125" style="27" customWidth="1"/>
    <col min="15371" max="15372" width="3.85546875" style="27" customWidth="1"/>
    <col min="15373" max="15373" width="4.140625" style="27" customWidth="1"/>
    <col min="15374" max="15374" width="4.85546875" style="27" customWidth="1"/>
    <col min="15375" max="15376" width="4.5703125" style="27" customWidth="1"/>
    <col min="15377" max="15377" width="5.42578125" style="27" customWidth="1"/>
    <col min="15378" max="15378" width="3.85546875" style="27" customWidth="1"/>
    <col min="15379" max="15379" width="4.28515625" style="27" customWidth="1"/>
    <col min="15380" max="15380" width="3.5703125" style="27" customWidth="1"/>
    <col min="15381" max="15381" width="5" style="27" customWidth="1"/>
    <col min="15382" max="15383" width="3.7109375" style="27" customWidth="1"/>
    <col min="15384" max="15384" width="3.5703125" style="27" customWidth="1"/>
    <col min="15385" max="15386" width="3.7109375" style="27" customWidth="1"/>
    <col min="15387" max="15387" width="3.5703125" style="27" customWidth="1"/>
    <col min="15388" max="15388" width="4.7109375" style="27" customWidth="1"/>
    <col min="15389" max="15389" width="4.5703125" style="27" customWidth="1"/>
    <col min="15390" max="15390" width="4" style="27" customWidth="1"/>
    <col min="15391" max="15391" width="4.42578125" style="27" customWidth="1"/>
    <col min="15392" max="15392" width="3.7109375" style="27" customWidth="1"/>
    <col min="15393" max="15393" width="4" style="27" customWidth="1"/>
    <col min="15394" max="15394" width="4.140625" style="27" customWidth="1"/>
    <col min="15395" max="15395" width="10.42578125" style="27" customWidth="1"/>
    <col min="15396" max="15396" width="9.140625" style="27"/>
    <col min="15397" max="15397" width="11.28515625" style="27" customWidth="1"/>
    <col min="15398" max="15616" width="9.140625" style="27"/>
    <col min="15617" max="15617" width="19.42578125" style="27" customWidth="1"/>
    <col min="15618" max="15618" width="6.7109375" style="27" customWidth="1"/>
    <col min="15619" max="15619" width="3.5703125" style="27" customWidth="1"/>
    <col min="15620" max="15620" width="4.28515625" style="27" customWidth="1"/>
    <col min="15621" max="15621" width="3.5703125" style="27" customWidth="1"/>
    <col min="15622" max="15622" width="4.140625" style="27" customWidth="1"/>
    <col min="15623" max="15623" width="3.5703125" style="27" customWidth="1"/>
    <col min="15624" max="15624" width="4.28515625" style="27" customWidth="1"/>
    <col min="15625" max="15625" width="4.140625" style="27" customWidth="1"/>
    <col min="15626" max="15626" width="3.5703125" style="27" customWidth="1"/>
    <col min="15627" max="15628" width="3.85546875" style="27" customWidth="1"/>
    <col min="15629" max="15629" width="4.140625" style="27" customWidth="1"/>
    <col min="15630" max="15630" width="4.85546875" style="27" customWidth="1"/>
    <col min="15631" max="15632" width="4.5703125" style="27" customWidth="1"/>
    <col min="15633" max="15633" width="5.42578125" style="27" customWidth="1"/>
    <col min="15634" max="15634" width="3.85546875" style="27" customWidth="1"/>
    <col min="15635" max="15635" width="4.28515625" style="27" customWidth="1"/>
    <col min="15636" max="15636" width="3.5703125" style="27" customWidth="1"/>
    <col min="15637" max="15637" width="5" style="27" customWidth="1"/>
    <col min="15638" max="15639" width="3.7109375" style="27" customWidth="1"/>
    <col min="15640" max="15640" width="3.5703125" style="27" customWidth="1"/>
    <col min="15641" max="15642" width="3.7109375" style="27" customWidth="1"/>
    <col min="15643" max="15643" width="3.5703125" style="27" customWidth="1"/>
    <col min="15644" max="15644" width="4.7109375" style="27" customWidth="1"/>
    <col min="15645" max="15645" width="4.5703125" style="27" customWidth="1"/>
    <col min="15646" max="15646" width="4" style="27" customWidth="1"/>
    <col min="15647" max="15647" width="4.42578125" style="27" customWidth="1"/>
    <col min="15648" max="15648" width="3.7109375" style="27" customWidth="1"/>
    <col min="15649" max="15649" width="4" style="27" customWidth="1"/>
    <col min="15650" max="15650" width="4.140625" style="27" customWidth="1"/>
    <col min="15651" max="15651" width="10.42578125" style="27" customWidth="1"/>
    <col min="15652" max="15652" width="9.140625" style="27"/>
    <col min="15653" max="15653" width="11.28515625" style="27" customWidth="1"/>
    <col min="15654" max="15872" width="9.140625" style="27"/>
    <col min="15873" max="15873" width="19.42578125" style="27" customWidth="1"/>
    <col min="15874" max="15874" width="6.7109375" style="27" customWidth="1"/>
    <col min="15875" max="15875" width="3.5703125" style="27" customWidth="1"/>
    <col min="15876" max="15876" width="4.28515625" style="27" customWidth="1"/>
    <col min="15877" max="15877" width="3.5703125" style="27" customWidth="1"/>
    <col min="15878" max="15878" width="4.140625" style="27" customWidth="1"/>
    <col min="15879" max="15879" width="3.5703125" style="27" customWidth="1"/>
    <col min="15880" max="15880" width="4.28515625" style="27" customWidth="1"/>
    <col min="15881" max="15881" width="4.140625" style="27" customWidth="1"/>
    <col min="15882" max="15882" width="3.5703125" style="27" customWidth="1"/>
    <col min="15883" max="15884" width="3.85546875" style="27" customWidth="1"/>
    <col min="15885" max="15885" width="4.140625" style="27" customWidth="1"/>
    <col min="15886" max="15886" width="4.85546875" style="27" customWidth="1"/>
    <col min="15887" max="15888" width="4.5703125" style="27" customWidth="1"/>
    <col min="15889" max="15889" width="5.42578125" style="27" customWidth="1"/>
    <col min="15890" max="15890" width="3.85546875" style="27" customWidth="1"/>
    <col min="15891" max="15891" width="4.28515625" style="27" customWidth="1"/>
    <col min="15892" max="15892" width="3.5703125" style="27" customWidth="1"/>
    <col min="15893" max="15893" width="5" style="27" customWidth="1"/>
    <col min="15894" max="15895" width="3.7109375" style="27" customWidth="1"/>
    <col min="15896" max="15896" width="3.5703125" style="27" customWidth="1"/>
    <col min="15897" max="15898" width="3.7109375" style="27" customWidth="1"/>
    <col min="15899" max="15899" width="3.5703125" style="27" customWidth="1"/>
    <col min="15900" max="15900" width="4.7109375" style="27" customWidth="1"/>
    <col min="15901" max="15901" width="4.5703125" style="27" customWidth="1"/>
    <col min="15902" max="15902" width="4" style="27" customWidth="1"/>
    <col min="15903" max="15903" width="4.42578125" style="27" customWidth="1"/>
    <col min="15904" max="15904" width="3.7109375" style="27" customWidth="1"/>
    <col min="15905" max="15905" width="4" style="27" customWidth="1"/>
    <col min="15906" max="15906" width="4.140625" style="27" customWidth="1"/>
    <col min="15907" max="15907" width="10.42578125" style="27" customWidth="1"/>
    <col min="15908" max="15908" width="9.140625" style="27"/>
    <col min="15909" max="15909" width="11.28515625" style="27" customWidth="1"/>
    <col min="15910" max="16128" width="9.140625" style="27"/>
    <col min="16129" max="16129" width="19.42578125" style="27" customWidth="1"/>
    <col min="16130" max="16130" width="6.7109375" style="27" customWidth="1"/>
    <col min="16131" max="16131" width="3.5703125" style="27" customWidth="1"/>
    <col min="16132" max="16132" width="4.28515625" style="27" customWidth="1"/>
    <col min="16133" max="16133" width="3.5703125" style="27" customWidth="1"/>
    <col min="16134" max="16134" width="4.140625" style="27" customWidth="1"/>
    <col min="16135" max="16135" width="3.5703125" style="27" customWidth="1"/>
    <col min="16136" max="16136" width="4.28515625" style="27" customWidth="1"/>
    <col min="16137" max="16137" width="4.140625" style="27" customWidth="1"/>
    <col min="16138" max="16138" width="3.5703125" style="27" customWidth="1"/>
    <col min="16139" max="16140" width="3.85546875" style="27" customWidth="1"/>
    <col min="16141" max="16141" width="4.140625" style="27" customWidth="1"/>
    <col min="16142" max="16142" width="4.85546875" style="27" customWidth="1"/>
    <col min="16143" max="16144" width="4.5703125" style="27" customWidth="1"/>
    <col min="16145" max="16145" width="5.42578125" style="27" customWidth="1"/>
    <col min="16146" max="16146" width="3.85546875" style="27" customWidth="1"/>
    <col min="16147" max="16147" width="4.28515625" style="27" customWidth="1"/>
    <col min="16148" max="16148" width="3.5703125" style="27" customWidth="1"/>
    <col min="16149" max="16149" width="5" style="27" customWidth="1"/>
    <col min="16150" max="16151" width="3.7109375" style="27" customWidth="1"/>
    <col min="16152" max="16152" width="3.5703125" style="27" customWidth="1"/>
    <col min="16153" max="16154" width="3.7109375" style="27" customWidth="1"/>
    <col min="16155" max="16155" width="3.5703125" style="27" customWidth="1"/>
    <col min="16156" max="16156" width="4.7109375" style="27" customWidth="1"/>
    <col min="16157" max="16157" width="4.5703125" style="27" customWidth="1"/>
    <col min="16158" max="16158" width="4" style="27" customWidth="1"/>
    <col min="16159" max="16159" width="4.42578125" style="27" customWidth="1"/>
    <col min="16160" max="16160" width="3.7109375" style="27" customWidth="1"/>
    <col min="16161" max="16161" width="4" style="27" customWidth="1"/>
    <col min="16162" max="16162" width="4.140625" style="27" customWidth="1"/>
    <col min="16163" max="16163" width="10.42578125" style="27" customWidth="1"/>
    <col min="16164" max="16164" width="9.140625" style="27"/>
    <col min="16165" max="16165" width="11.28515625" style="27" customWidth="1"/>
    <col min="16166" max="16384" width="9.140625" style="27"/>
  </cols>
  <sheetData>
    <row r="1" spans="1:48" ht="24" customHeight="1" thickBot="1">
      <c r="A1" s="221" t="s">
        <v>120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row>
    <row r="2" spans="1:48" ht="24" customHeight="1" thickTop="1" thickBot="1">
      <c r="A2" s="222" t="s">
        <v>0</v>
      </c>
      <c r="B2" s="226" t="s">
        <v>60</v>
      </c>
      <c r="C2" s="226"/>
      <c r="D2" s="226"/>
      <c r="E2" s="226"/>
      <c r="F2" s="226"/>
      <c r="G2" s="226"/>
      <c r="H2" s="226"/>
      <c r="I2" s="226"/>
      <c r="J2" s="226"/>
      <c r="K2" s="226"/>
      <c r="L2" s="226"/>
      <c r="M2" s="227"/>
      <c r="N2" s="230" t="s">
        <v>66</v>
      </c>
      <c r="O2" s="231"/>
      <c r="P2" s="231"/>
      <c r="Q2" s="231"/>
      <c r="R2" s="231"/>
      <c r="S2" s="231"/>
      <c r="T2" s="231"/>
      <c r="U2" s="231"/>
      <c r="V2" s="231"/>
      <c r="W2" s="231"/>
      <c r="X2" s="231"/>
      <c r="Y2" s="231"/>
      <c r="Z2" s="231"/>
      <c r="AA2" s="231"/>
      <c r="AB2" s="231"/>
      <c r="AC2" s="231"/>
      <c r="AD2" s="231"/>
      <c r="AE2" s="231"/>
      <c r="AF2" s="231"/>
      <c r="AG2" s="231"/>
      <c r="AH2" s="232"/>
      <c r="AI2" s="28"/>
    </row>
    <row r="3" spans="1:48" ht="24" customHeight="1" thickBot="1">
      <c r="A3" s="223"/>
      <c r="B3" s="228"/>
      <c r="C3" s="228"/>
      <c r="D3" s="228"/>
      <c r="E3" s="228"/>
      <c r="F3" s="228"/>
      <c r="G3" s="228"/>
      <c r="H3" s="228"/>
      <c r="I3" s="228"/>
      <c r="J3" s="228"/>
      <c r="K3" s="228"/>
      <c r="L3" s="228"/>
      <c r="M3" s="229"/>
      <c r="N3" s="233" t="s">
        <v>121</v>
      </c>
      <c r="O3" s="233"/>
      <c r="P3" s="233"/>
      <c r="Q3" s="233"/>
      <c r="R3" s="233"/>
      <c r="S3" s="233"/>
      <c r="T3" s="233"/>
      <c r="U3" s="233"/>
      <c r="V3" s="233"/>
      <c r="W3" s="233"/>
      <c r="X3" s="233"/>
      <c r="Y3" s="233"/>
      <c r="Z3" s="233"/>
      <c r="AA3" s="233"/>
      <c r="AB3" s="234"/>
      <c r="AC3" s="235" t="s">
        <v>71</v>
      </c>
      <c r="AD3" s="235"/>
      <c r="AE3" s="235"/>
      <c r="AF3" s="235"/>
      <c r="AG3" s="235"/>
      <c r="AH3" s="236"/>
      <c r="AI3" s="29" t="s">
        <v>64</v>
      </c>
    </row>
    <row r="4" spans="1:48" ht="18.75" customHeight="1" thickBot="1">
      <c r="A4" s="224"/>
      <c r="B4" s="30" t="s">
        <v>122</v>
      </c>
      <c r="C4" s="218" t="s">
        <v>6</v>
      </c>
      <c r="D4" s="219"/>
      <c r="E4" s="219"/>
      <c r="F4" s="220"/>
      <c r="G4" s="218" t="s">
        <v>7</v>
      </c>
      <c r="H4" s="219"/>
      <c r="I4" s="220"/>
      <c r="J4" s="218" t="s">
        <v>8</v>
      </c>
      <c r="K4" s="219"/>
      <c r="L4" s="220"/>
      <c r="M4" s="31" t="s">
        <v>123</v>
      </c>
      <c r="N4" s="32" t="s">
        <v>122</v>
      </c>
      <c r="O4" s="33" t="s">
        <v>122</v>
      </c>
      <c r="P4" s="34" t="s">
        <v>122</v>
      </c>
      <c r="Q4" s="33" t="s">
        <v>122</v>
      </c>
      <c r="R4" s="219" t="s">
        <v>6</v>
      </c>
      <c r="S4" s="219"/>
      <c r="T4" s="219"/>
      <c r="U4" s="220"/>
      <c r="V4" s="218" t="s">
        <v>124</v>
      </c>
      <c r="W4" s="219"/>
      <c r="X4" s="220"/>
      <c r="Y4" s="218" t="s">
        <v>125</v>
      </c>
      <c r="Z4" s="219"/>
      <c r="AA4" s="220"/>
      <c r="AB4" s="31" t="s">
        <v>123</v>
      </c>
      <c r="AC4" s="32" t="s">
        <v>122</v>
      </c>
      <c r="AD4" s="219" t="s">
        <v>6</v>
      </c>
      <c r="AE4" s="219"/>
      <c r="AF4" s="219"/>
      <c r="AG4" s="220"/>
      <c r="AH4" s="31" t="s">
        <v>123</v>
      </c>
      <c r="AI4" s="35" t="s">
        <v>126</v>
      </c>
    </row>
    <row r="5" spans="1:48" ht="15.75" customHeight="1">
      <c r="A5" s="224"/>
      <c r="B5" s="30" t="s">
        <v>60</v>
      </c>
      <c r="C5" s="186" t="s">
        <v>127</v>
      </c>
      <c r="D5" s="137" t="s">
        <v>128</v>
      </c>
      <c r="E5" s="182" t="s">
        <v>129</v>
      </c>
      <c r="F5" s="184" t="s">
        <v>130</v>
      </c>
      <c r="G5" s="186" t="s">
        <v>127</v>
      </c>
      <c r="H5" s="182" t="s">
        <v>129</v>
      </c>
      <c r="I5" s="184" t="s">
        <v>130</v>
      </c>
      <c r="J5" s="215" t="s">
        <v>127</v>
      </c>
      <c r="K5" s="217" t="s">
        <v>129</v>
      </c>
      <c r="L5" s="188" t="s">
        <v>130</v>
      </c>
      <c r="M5" s="36" t="s">
        <v>131</v>
      </c>
      <c r="N5" s="37" t="s">
        <v>132</v>
      </c>
      <c r="O5" s="38" t="s">
        <v>133</v>
      </c>
      <c r="P5" s="39" t="s">
        <v>133</v>
      </c>
      <c r="Q5" s="38" t="s">
        <v>134</v>
      </c>
      <c r="R5" s="190" t="s">
        <v>127</v>
      </c>
      <c r="S5" s="40" t="s">
        <v>128</v>
      </c>
      <c r="T5" s="182" t="s">
        <v>129</v>
      </c>
      <c r="U5" s="173" t="s">
        <v>130</v>
      </c>
      <c r="V5" s="186" t="s">
        <v>127</v>
      </c>
      <c r="W5" s="182" t="s">
        <v>129</v>
      </c>
      <c r="X5" s="184" t="s">
        <v>130</v>
      </c>
      <c r="Y5" s="186" t="s">
        <v>127</v>
      </c>
      <c r="Z5" s="182" t="s">
        <v>129</v>
      </c>
      <c r="AA5" s="184" t="s">
        <v>130</v>
      </c>
      <c r="AB5" s="36" t="s">
        <v>131</v>
      </c>
      <c r="AC5" s="37" t="s">
        <v>132</v>
      </c>
      <c r="AD5" s="209" t="s">
        <v>127</v>
      </c>
      <c r="AE5" s="137" t="s">
        <v>128</v>
      </c>
      <c r="AF5" s="211" t="s">
        <v>129</v>
      </c>
      <c r="AG5" s="213" t="s">
        <v>130</v>
      </c>
      <c r="AH5" s="36" t="s">
        <v>131</v>
      </c>
      <c r="AI5" s="35"/>
    </row>
    <row r="6" spans="1:48" ht="19.5" customHeight="1" thickBot="1">
      <c r="A6" s="225"/>
      <c r="B6" s="41"/>
      <c r="C6" s="187"/>
      <c r="D6" s="138" t="s">
        <v>79</v>
      </c>
      <c r="E6" s="183"/>
      <c r="F6" s="185"/>
      <c r="G6" s="187"/>
      <c r="H6" s="183"/>
      <c r="I6" s="185"/>
      <c r="J6" s="216"/>
      <c r="K6" s="183"/>
      <c r="L6" s="189"/>
      <c r="M6" s="42" t="s">
        <v>135</v>
      </c>
      <c r="N6" s="43"/>
      <c r="O6" s="44" t="s">
        <v>136</v>
      </c>
      <c r="P6" s="45"/>
      <c r="Q6" s="44" t="s">
        <v>137</v>
      </c>
      <c r="R6" s="191"/>
      <c r="S6" s="139" t="s">
        <v>79</v>
      </c>
      <c r="T6" s="183"/>
      <c r="U6" s="174"/>
      <c r="V6" s="187"/>
      <c r="W6" s="183"/>
      <c r="X6" s="185"/>
      <c r="Y6" s="187"/>
      <c r="Z6" s="183"/>
      <c r="AA6" s="185"/>
      <c r="AB6" s="42" t="s">
        <v>135</v>
      </c>
      <c r="AC6" s="43"/>
      <c r="AD6" s="210"/>
      <c r="AE6" s="138" t="s">
        <v>79</v>
      </c>
      <c r="AF6" s="212"/>
      <c r="AG6" s="214"/>
      <c r="AH6" s="42" t="s">
        <v>135</v>
      </c>
      <c r="AI6" s="46"/>
      <c r="AJ6" s="140"/>
      <c r="AK6" s="140"/>
      <c r="AL6" s="135" t="s">
        <v>125</v>
      </c>
      <c r="AM6" s="135" t="s">
        <v>124</v>
      </c>
      <c r="AN6" s="135" t="s">
        <v>142</v>
      </c>
      <c r="AO6" s="132" t="s">
        <v>64</v>
      </c>
      <c r="AP6" s="135" t="s">
        <v>130</v>
      </c>
      <c r="AQ6" s="135" t="s">
        <v>129</v>
      </c>
      <c r="AR6" s="135" t="s">
        <v>127</v>
      </c>
      <c r="AS6" s="132" t="s">
        <v>64</v>
      </c>
    </row>
    <row r="7" spans="1:48" ht="21" customHeight="1">
      <c r="A7" s="47" t="s">
        <v>1</v>
      </c>
      <c r="B7" s="48">
        <f>SUM(C7:L7)</f>
        <v>30</v>
      </c>
      <c r="C7" s="49" t="s">
        <v>3</v>
      </c>
      <c r="D7" s="49" t="s">
        <v>3</v>
      </c>
      <c r="E7" s="50">
        <v>5</v>
      </c>
      <c r="F7" s="50">
        <v>6</v>
      </c>
      <c r="G7" s="50" t="s">
        <v>3</v>
      </c>
      <c r="H7" s="51">
        <v>9</v>
      </c>
      <c r="I7" s="51">
        <v>7</v>
      </c>
      <c r="J7" s="50" t="s">
        <v>3</v>
      </c>
      <c r="K7" s="50">
        <v>1</v>
      </c>
      <c r="L7" s="51">
        <v>2</v>
      </c>
      <c r="M7" s="52" t="s">
        <v>3</v>
      </c>
      <c r="N7" s="53">
        <f t="shared" ref="N7:N12" si="0">SUM(R7:AA7)</f>
        <v>36</v>
      </c>
      <c r="O7" s="54">
        <v>2</v>
      </c>
      <c r="P7" s="55">
        <v>3</v>
      </c>
      <c r="Q7" s="56">
        <v>1</v>
      </c>
      <c r="R7" s="50" t="s">
        <v>3</v>
      </c>
      <c r="S7" s="50" t="s">
        <v>3</v>
      </c>
      <c r="T7" s="51">
        <v>20</v>
      </c>
      <c r="U7" s="51">
        <v>7</v>
      </c>
      <c r="V7" s="51" t="s">
        <v>3</v>
      </c>
      <c r="W7" s="50">
        <v>3</v>
      </c>
      <c r="X7" s="50">
        <v>4</v>
      </c>
      <c r="Y7" s="51" t="s">
        <v>3</v>
      </c>
      <c r="Z7" s="50" t="s">
        <v>3</v>
      </c>
      <c r="AA7" s="50">
        <v>2</v>
      </c>
      <c r="AB7" s="57">
        <v>1</v>
      </c>
      <c r="AC7" s="58" t="s">
        <v>3</v>
      </c>
      <c r="AD7" s="59" t="s">
        <v>3</v>
      </c>
      <c r="AE7" s="50" t="s">
        <v>3</v>
      </c>
      <c r="AF7" s="50" t="s">
        <v>3</v>
      </c>
      <c r="AG7" s="50" t="s">
        <v>3</v>
      </c>
      <c r="AH7" s="57" t="s">
        <v>3</v>
      </c>
      <c r="AI7" s="60">
        <f t="shared" ref="AI7:AI12" si="1">SUM(B7,N7,AC7)</f>
        <v>66</v>
      </c>
      <c r="AJ7" s="125">
        <f>N7+O7+P7</f>
        <v>41</v>
      </c>
      <c r="AK7" s="125">
        <f>B7+N7+O7+P7+Q7</f>
        <v>72</v>
      </c>
      <c r="AL7" s="135">
        <f>K7+L7+AA7</f>
        <v>5</v>
      </c>
      <c r="AM7" s="135">
        <f>H7+I7+W7+X7</f>
        <v>23</v>
      </c>
      <c r="AN7" s="135">
        <f>E7+F7+T7+U7</f>
        <v>38</v>
      </c>
      <c r="AO7" s="132">
        <f t="shared" ref="AO7:AO12" si="2">SUM(AL7:AN7)</f>
        <v>66</v>
      </c>
      <c r="AP7" s="135">
        <f>F7+I7+L7+U7+X7+AA7</f>
        <v>28</v>
      </c>
      <c r="AQ7" s="135">
        <f>E7+H7+K7+T7+W7</f>
        <v>38</v>
      </c>
      <c r="AR7" s="135">
        <v>0</v>
      </c>
      <c r="AS7" s="132">
        <f t="shared" ref="AS7:AS12" si="3">SUM(AP7:AR7)</f>
        <v>66</v>
      </c>
    </row>
    <row r="8" spans="1:48" ht="21" customHeight="1">
      <c r="A8" s="61" t="s">
        <v>52</v>
      </c>
      <c r="B8" s="62">
        <f>SUM(C8:L8)</f>
        <v>21</v>
      </c>
      <c r="C8" s="63">
        <v>2</v>
      </c>
      <c r="D8" s="63" t="s">
        <v>3</v>
      </c>
      <c r="E8" s="64">
        <v>4</v>
      </c>
      <c r="F8" s="64">
        <v>5</v>
      </c>
      <c r="G8" s="64" t="s">
        <v>3</v>
      </c>
      <c r="H8" s="65">
        <v>3</v>
      </c>
      <c r="I8" s="65">
        <v>6</v>
      </c>
      <c r="J8" s="64" t="s">
        <v>3</v>
      </c>
      <c r="K8" s="65" t="s">
        <v>3</v>
      </c>
      <c r="L8" s="64">
        <v>1</v>
      </c>
      <c r="M8" s="66" t="s">
        <v>3</v>
      </c>
      <c r="N8" s="67">
        <f t="shared" si="0"/>
        <v>98</v>
      </c>
      <c r="O8" s="68">
        <v>8</v>
      </c>
      <c r="P8" s="69">
        <v>2</v>
      </c>
      <c r="Q8" s="70">
        <v>5</v>
      </c>
      <c r="R8" s="64" t="s">
        <v>3</v>
      </c>
      <c r="S8" s="64" t="s">
        <v>3</v>
      </c>
      <c r="T8" s="65">
        <v>37</v>
      </c>
      <c r="U8" s="65">
        <v>16</v>
      </c>
      <c r="V8" s="64" t="s">
        <v>3</v>
      </c>
      <c r="W8" s="71">
        <v>11</v>
      </c>
      <c r="X8" s="65">
        <v>30</v>
      </c>
      <c r="Y8" s="64" t="s">
        <v>3</v>
      </c>
      <c r="Z8" s="71" t="s">
        <v>3</v>
      </c>
      <c r="AA8" s="65">
        <v>4</v>
      </c>
      <c r="AB8" s="66">
        <v>3</v>
      </c>
      <c r="AC8" s="72" t="s">
        <v>3</v>
      </c>
      <c r="AD8" s="73" t="s">
        <v>3</v>
      </c>
      <c r="AE8" s="64" t="s">
        <v>3</v>
      </c>
      <c r="AF8" s="64" t="s">
        <v>3</v>
      </c>
      <c r="AG8" s="64" t="s">
        <v>3</v>
      </c>
      <c r="AH8" s="74" t="s">
        <v>3</v>
      </c>
      <c r="AI8" s="75">
        <f t="shared" si="1"/>
        <v>119</v>
      </c>
      <c r="AJ8" s="125">
        <f>N8+O8+P8</f>
        <v>108</v>
      </c>
      <c r="AK8" s="125">
        <f>B8+N8+O8+P8+Q8</f>
        <v>134</v>
      </c>
      <c r="AL8" s="135">
        <f>L8+AA8</f>
        <v>5</v>
      </c>
      <c r="AM8" s="135">
        <f>H8+I8+W8+X8</f>
        <v>50</v>
      </c>
      <c r="AN8" s="135">
        <f>C8+E8+F8+T8+U8</f>
        <v>64</v>
      </c>
      <c r="AO8" s="132">
        <f t="shared" si="2"/>
        <v>119</v>
      </c>
      <c r="AP8" s="135">
        <f>F8+I8+L8+U8+X8+AA8</f>
        <v>62</v>
      </c>
      <c r="AQ8" s="135">
        <f>E8+H8+T8+W8</f>
        <v>55</v>
      </c>
      <c r="AR8" s="135">
        <f>C8</f>
        <v>2</v>
      </c>
      <c r="AS8" s="132">
        <f t="shared" si="3"/>
        <v>119</v>
      </c>
    </row>
    <row r="9" spans="1:48" ht="21" customHeight="1">
      <c r="A9" s="76" t="s">
        <v>10</v>
      </c>
      <c r="B9" s="62">
        <f>SUM(C9:L9)</f>
        <v>17</v>
      </c>
      <c r="C9" s="63" t="s">
        <v>3</v>
      </c>
      <c r="D9" s="63" t="s">
        <v>3</v>
      </c>
      <c r="E9" s="64">
        <v>1</v>
      </c>
      <c r="F9" s="64">
        <v>4</v>
      </c>
      <c r="G9" s="64" t="s">
        <v>3</v>
      </c>
      <c r="H9" s="65">
        <v>5</v>
      </c>
      <c r="I9" s="65">
        <v>7</v>
      </c>
      <c r="J9" s="64" t="s">
        <v>3</v>
      </c>
      <c r="K9" s="65" t="s">
        <v>3</v>
      </c>
      <c r="L9" s="64" t="s">
        <v>3</v>
      </c>
      <c r="M9" s="74" t="s">
        <v>3</v>
      </c>
      <c r="N9" s="67">
        <f t="shared" si="0"/>
        <v>56</v>
      </c>
      <c r="O9" s="68">
        <v>2</v>
      </c>
      <c r="P9" s="69">
        <v>5</v>
      </c>
      <c r="Q9" s="70">
        <v>2</v>
      </c>
      <c r="R9" s="64" t="s">
        <v>3</v>
      </c>
      <c r="S9" s="64" t="s">
        <v>3</v>
      </c>
      <c r="T9" s="65">
        <v>20</v>
      </c>
      <c r="U9" s="65">
        <v>23</v>
      </c>
      <c r="V9" s="64" t="s">
        <v>3</v>
      </c>
      <c r="W9" s="64">
        <v>1</v>
      </c>
      <c r="X9" s="64">
        <v>11</v>
      </c>
      <c r="Y9" s="64" t="s">
        <v>3</v>
      </c>
      <c r="Z9" s="64" t="s">
        <v>3</v>
      </c>
      <c r="AA9" s="77">
        <v>1</v>
      </c>
      <c r="AB9" s="74" t="s">
        <v>3</v>
      </c>
      <c r="AC9" s="78" t="s">
        <v>3</v>
      </c>
      <c r="AD9" s="73" t="s">
        <v>3</v>
      </c>
      <c r="AE9" s="64" t="s">
        <v>3</v>
      </c>
      <c r="AF9" s="64" t="s">
        <v>3</v>
      </c>
      <c r="AG9" s="64" t="s">
        <v>3</v>
      </c>
      <c r="AH9" s="74" t="s">
        <v>3</v>
      </c>
      <c r="AI9" s="75">
        <f t="shared" si="1"/>
        <v>73</v>
      </c>
      <c r="AJ9" s="125">
        <f>N9+O9+P9</f>
        <v>63</v>
      </c>
      <c r="AK9" s="125">
        <f>B9+N9+O9+P9+Q9</f>
        <v>82</v>
      </c>
      <c r="AL9" s="135">
        <f>AA9</f>
        <v>1</v>
      </c>
      <c r="AM9" s="135">
        <f>H9+I9+W9+X9</f>
        <v>24</v>
      </c>
      <c r="AN9" s="135">
        <f>E9+F9+T9+U9</f>
        <v>48</v>
      </c>
      <c r="AO9" s="132">
        <f t="shared" si="2"/>
        <v>73</v>
      </c>
      <c r="AP9" s="135">
        <f>F9+I9+U9+X9+AA9</f>
        <v>46</v>
      </c>
      <c r="AQ9" s="135">
        <f>E9+H9+T9+W9</f>
        <v>27</v>
      </c>
      <c r="AR9" s="135">
        <v>0</v>
      </c>
      <c r="AS9" s="132">
        <f t="shared" si="3"/>
        <v>73</v>
      </c>
    </row>
    <row r="10" spans="1:48" ht="21" customHeight="1">
      <c r="A10" s="76" t="s">
        <v>11</v>
      </c>
      <c r="B10" s="62">
        <f>SUM(C10:L10)</f>
        <v>21</v>
      </c>
      <c r="C10" s="63" t="s">
        <v>3</v>
      </c>
      <c r="D10" s="63" t="s">
        <v>3</v>
      </c>
      <c r="E10" s="64">
        <v>3</v>
      </c>
      <c r="F10" s="64">
        <v>2</v>
      </c>
      <c r="G10" s="64" t="s">
        <v>3</v>
      </c>
      <c r="H10" s="65">
        <v>6</v>
      </c>
      <c r="I10" s="65">
        <v>9</v>
      </c>
      <c r="J10" s="64" t="s">
        <v>3</v>
      </c>
      <c r="K10" s="65">
        <v>1</v>
      </c>
      <c r="L10" s="65" t="s">
        <v>3</v>
      </c>
      <c r="M10" s="74" t="s">
        <v>3</v>
      </c>
      <c r="N10" s="67">
        <f t="shared" si="0"/>
        <v>71</v>
      </c>
      <c r="O10" s="68">
        <v>3</v>
      </c>
      <c r="P10" s="69">
        <v>1</v>
      </c>
      <c r="Q10" s="70">
        <v>4</v>
      </c>
      <c r="R10" s="64" t="s">
        <v>3</v>
      </c>
      <c r="S10" s="64" t="s">
        <v>3</v>
      </c>
      <c r="T10" s="65">
        <v>22</v>
      </c>
      <c r="U10" s="65">
        <v>20</v>
      </c>
      <c r="V10" s="64" t="s">
        <v>3</v>
      </c>
      <c r="W10" s="64">
        <v>11</v>
      </c>
      <c r="X10" s="64">
        <v>16</v>
      </c>
      <c r="Y10" s="64" t="s">
        <v>3</v>
      </c>
      <c r="Z10" s="64" t="s">
        <v>3</v>
      </c>
      <c r="AA10" s="64">
        <v>2</v>
      </c>
      <c r="AB10" s="74">
        <v>1</v>
      </c>
      <c r="AC10" s="78" t="s">
        <v>3</v>
      </c>
      <c r="AD10" s="73" t="s">
        <v>3</v>
      </c>
      <c r="AE10" s="64" t="s">
        <v>3</v>
      </c>
      <c r="AF10" s="64" t="s">
        <v>3</v>
      </c>
      <c r="AG10" s="64" t="s">
        <v>3</v>
      </c>
      <c r="AH10" s="74" t="s">
        <v>3</v>
      </c>
      <c r="AI10" s="75">
        <f t="shared" si="1"/>
        <v>92</v>
      </c>
      <c r="AJ10" s="125">
        <f>N10+O10+P10</f>
        <v>75</v>
      </c>
      <c r="AK10" s="125">
        <f>B10+N10+O10+P10+Q10</f>
        <v>100</v>
      </c>
      <c r="AL10" s="135">
        <f>K10+AA10</f>
        <v>3</v>
      </c>
      <c r="AM10" s="135">
        <f>H10+I10+W10+X10</f>
        <v>42</v>
      </c>
      <c r="AN10" s="135">
        <f>E10+F10+T10+U10</f>
        <v>47</v>
      </c>
      <c r="AO10" s="132">
        <f t="shared" si="2"/>
        <v>92</v>
      </c>
      <c r="AP10" s="135">
        <f>F10+I10+U10+X10+AA10</f>
        <v>49</v>
      </c>
      <c r="AQ10" s="135">
        <f>E10+H10+K10+T10+W10</f>
        <v>43</v>
      </c>
      <c r="AR10" s="135">
        <v>0</v>
      </c>
      <c r="AS10" s="132">
        <f t="shared" si="3"/>
        <v>92</v>
      </c>
    </row>
    <row r="11" spans="1:48" ht="21" customHeight="1">
      <c r="A11" s="76" t="s">
        <v>12</v>
      </c>
      <c r="B11" s="62">
        <f>SUM(C11:L11)</f>
        <v>8</v>
      </c>
      <c r="C11" s="63" t="s">
        <v>3</v>
      </c>
      <c r="D11" s="63" t="s">
        <v>3</v>
      </c>
      <c r="E11" s="65">
        <v>2</v>
      </c>
      <c r="F11" s="65">
        <v>2</v>
      </c>
      <c r="G11" s="64" t="s">
        <v>3</v>
      </c>
      <c r="H11" s="65" t="s">
        <v>3</v>
      </c>
      <c r="I11" s="65">
        <v>2</v>
      </c>
      <c r="J11" s="64" t="s">
        <v>3</v>
      </c>
      <c r="K11" s="65">
        <v>1</v>
      </c>
      <c r="L11" s="64">
        <v>1</v>
      </c>
      <c r="M11" s="66" t="s">
        <v>3</v>
      </c>
      <c r="N11" s="67">
        <f>SUM(R11:AA11)</f>
        <v>48</v>
      </c>
      <c r="O11" s="68">
        <v>3</v>
      </c>
      <c r="P11" s="69">
        <v>5</v>
      </c>
      <c r="Q11" s="70">
        <v>9</v>
      </c>
      <c r="R11" s="64" t="s">
        <v>3</v>
      </c>
      <c r="S11" s="64" t="s">
        <v>3</v>
      </c>
      <c r="T11" s="65">
        <v>22</v>
      </c>
      <c r="U11" s="65">
        <v>18</v>
      </c>
      <c r="V11" s="64" t="s">
        <v>3</v>
      </c>
      <c r="W11" s="64">
        <v>3</v>
      </c>
      <c r="X11" s="64">
        <v>5</v>
      </c>
      <c r="Y11" s="64" t="s">
        <v>3</v>
      </c>
      <c r="Z11" s="64" t="s">
        <v>3</v>
      </c>
      <c r="AA11" s="64" t="s">
        <v>3</v>
      </c>
      <c r="AB11" s="66" t="s">
        <v>3</v>
      </c>
      <c r="AC11" s="78" t="s">
        <v>3</v>
      </c>
      <c r="AD11" s="73" t="s">
        <v>3</v>
      </c>
      <c r="AE11" s="64" t="s">
        <v>3</v>
      </c>
      <c r="AF11" s="64" t="s">
        <v>3</v>
      </c>
      <c r="AG11" s="64" t="s">
        <v>3</v>
      </c>
      <c r="AH11" s="74" t="s">
        <v>3</v>
      </c>
      <c r="AI11" s="75">
        <f t="shared" si="1"/>
        <v>56</v>
      </c>
      <c r="AJ11" s="125">
        <f>N11+O11+P11</f>
        <v>56</v>
      </c>
      <c r="AK11" s="125">
        <f>B11+N11+O11+P11+Q11</f>
        <v>73</v>
      </c>
      <c r="AL11" s="135">
        <f>K11+L11</f>
        <v>2</v>
      </c>
      <c r="AM11" s="135">
        <f>I11+W11+X11</f>
        <v>10</v>
      </c>
      <c r="AN11" s="135">
        <f>E11+F11+T11+U11</f>
        <v>44</v>
      </c>
      <c r="AO11" s="132">
        <f t="shared" si="2"/>
        <v>56</v>
      </c>
      <c r="AP11" s="135">
        <f>F11+I11+L11+U11+X11</f>
        <v>28</v>
      </c>
      <c r="AQ11" s="135">
        <f>E11+K11+T11+W11</f>
        <v>28</v>
      </c>
      <c r="AR11" s="135">
        <v>0</v>
      </c>
      <c r="AS11" s="132">
        <f t="shared" si="3"/>
        <v>56</v>
      </c>
      <c r="AT11" s="125">
        <f>SUM(AS7:AS11)</f>
        <v>406</v>
      </c>
      <c r="AU11" s="144" t="s">
        <v>163</v>
      </c>
    </row>
    <row r="12" spans="1:48" ht="21" customHeight="1" thickBot="1">
      <c r="A12" s="79" t="s">
        <v>138</v>
      </c>
      <c r="B12" s="80" t="s">
        <v>3</v>
      </c>
      <c r="C12" s="81" t="s">
        <v>3</v>
      </c>
      <c r="D12" s="81" t="s">
        <v>3</v>
      </c>
      <c r="E12" s="81" t="s">
        <v>3</v>
      </c>
      <c r="F12" s="81" t="s">
        <v>3</v>
      </c>
      <c r="G12" s="81" t="s">
        <v>3</v>
      </c>
      <c r="H12" s="81" t="s">
        <v>3</v>
      </c>
      <c r="I12" s="81" t="s">
        <v>3</v>
      </c>
      <c r="J12" s="81" t="s">
        <v>3</v>
      </c>
      <c r="K12" s="81" t="s">
        <v>3</v>
      </c>
      <c r="L12" s="81" t="s">
        <v>3</v>
      </c>
      <c r="M12" s="82" t="s">
        <v>3</v>
      </c>
      <c r="N12" s="83">
        <f t="shared" si="0"/>
        <v>17</v>
      </c>
      <c r="O12" s="84" t="s">
        <v>3</v>
      </c>
      <c r="P12" s="85" t="s">
        <v>3</v>
      </c>
      <c r="Q12" s="86" t="s">
        <v>3</v>
      </c>
      <c r="R12" s="77" t="s">
        <v>3</v>
      </c>
      <c r="S12" s="77" t="s">
        <v>3</v>
      </c>
      <c r="T12" s="87">
        <v>14</v>
      </c>
      <c r="U12" s="77">
        <v>3</v>
      </c>
      <c r="V12" s="77" t="s">
        <v>3</v>
      </c>
      <c r="W12" s="77" t="s">
        <v>3</v>
      </c>
      <c r="X12" s="77">
        <v>0</v>
      </c>
      <c r="Y12" s="77" t="s">
        <v>3</v>
      </c>
      <c r="Z12" s="77" t="s">
        <v>3</v>
      </c>
      <c r="AA12" s="77" t="s">
        <v>3</v>
      </c>
      <c r="AB12" s="88" t="s">
        <v>3</v>
      </c>
      <c r="AC12" s="89">
        <v>15</v>
      </c>
      <c r="AD12" s="90">
        <v>3</v>
      </c>
      <c r="AE12" s="77">
        <v>4</v>
      </c>
      <c r="AF12" s="77">
        <v>8</v>
      </c>
      <c r="AG12" s="77" t="s">
        <v>3</v>
      </c>
      <c r="AH12" s="88" t="s">
        <v>3</v>
      </c>
      <c r="AI12" s="91">
        <f t="shared" si="1"/>
        <v>32</v>
      </c>
      <c r="AJ12" s="125">
        <f>N12</f>
        <v>17</v>
      </c>
      <c r="AK12" s="125"/>
      <c r="AL12" s="135">
        <v>0</v>
      </c>
      <c r="AM12" s="135">
        <v>0</v>
      </c>
      <c r="AN12" s="135">
        <f>N12+AC12</f>
        <v>32</v>
      </c>
      <c r="AO12" s="132">
        <f t="shared" si="2"/>
        <v>32</v>
      </c>
      <c r="AP12" s="135">
        <f>U12</f>
        <v>3</v>
      </c>
      <c r="AQ12" s="135">
        <f>T12+AF12</f>
        <v>22</v>
      </c>
      <c r="AR12" s="135">
        <f>AD12+AE12</f>
        <v>7</v>
      </c>
      <c r="AS12" s="132">
        <f t="shared" si="3"/>
        <v>32</v>
      </c>
    </row>
    <row r="13" spans="1:48" s="100" customFormat="1" ht="28.5" customHeight="1" thickBot="1">
      <c r="A13" s="192" t="s">
        <v>64</v>
      </c>
      <c r="B13" s="92"/>
      <c r="C13" s="93">
        <f t="shared" ref="C13:AH13" si="4">SUM(C7:C12)</f>
        <v>2</v>
      </c>
      <c r="D13" s="94">
        <f t="shared" si="4"/>
        <v>0</v>
      </c>
      <c r="E13" s="94">
        <f t="shared" si="4"/>
        <v>15</v>
      </c>
      <c r="F13" s="94">
        <f t="shared" si="4"/>
        <v>19</v>
      </c>
      <c r="G13" s="94">
        <f t="shared" si="4"/>
        <v>0</v>
      </c>
      <c r="H13" s="94">
        <f t="shared" si="4"/>
        <v>23</v>
      </c>
      <c r="I13" s="94">
        <f t="shared" si="4"/>
        <v>31</v>
      </c>
      <c r="J13" s="94">
        <f t="shared" si="4"/>
        <v>0</v>
      </c>
      <c r="K13" s="94">
        <f t="shared" si="4"/>
        <v>3</v>
      </c>
      <c r="L13" s="94">
        <f t="shared" si="4"/>
        <v>4</v>
      </c>
      <c r="M13" s="95">
        <f t="shared" si="4"/>
        <v>0</v>
      </c>
      <c r="N13" s="92">
        <f>SUM(N7:N12)</f>
        <v>326</v>
      </c>
      <c r="O13" s="96">
        <f>SUM(O7:O12)</f>
        <v>18</v>
      </c>
      <c r="P13" s="97">
        <f>SUM(P7:P12)</f>
        <v>16</v>
      </c>
      <c r="Q13" s="98">
        <f>SUM(Q7:Q12)</f>
        <v>21</v>
      </c>
      <c r="R13" s="94">
        <f t="shared" si="4"/>
        <v>0</v>
      </c>
      <c r="S13" s="94">
        <f t="shared" si="4"/>
        <v>0</v>
      </c>
      <c r="T13" s="94">
        <f>SUM(T7:T12)</f>
        <v>135</v>
      </c>
      <c r="U13" s="94">
        <f>SUM(U7:U12)</f>
        <v>87</v>
      </c>
      <c r="V13" s="94">
        <f t="shared" si="4"/>
        <v>0</v>
      </c>
      <c r="W13" s="94">
        <f t="shared" si="4"/>
        <v>29</v>
      </c>
      <c r="X13" s="94">
        <f t="shared" si="4"/>
        <v>66</v>
      </c>
      <c r="Y13" s="94">
        <f>SUM(Y7:Y12)</f>
        <v>0</v>
      </c>
      <c r="Z13" s="94">
        <f>SUM(Z7:Z12)</f>
        <v>0</v>
      </c>
      <c r="AA13" s="94">
        <f>SUM(AA7:AA12)</f>
        <v>9</v>
      </c>
      <c r="AB13" s="95">
        <f t="shared" si="4"/>
        <v>5</v>
      </c>
      <c r="AC13" s="99">
        <f t="shared" si="4"/>
        <v>15</v>
      </c>
      <c r="AD13" s="94">
        <f t="shared" si="4"/>
        <v>3</v>
      </c>
      <c r="AE13" s="94">
        <f t="shared" si="4"/>
        <v>4</v>
      </c>
      <c r="AF13" s="94">
        <f t="shared" si="4"/>
        <v>8</v>
      </c>
      <c r="AG13" s="94">
        <f t="shared" si="4"/>
        <v>0</v>
      </c>
      <c r="AH13" s="95">
        <f t="shared" si="4"/>
        <v>0</v>
      </c>
      <c r="AI13" s="195">
        <f>SUM(AI7:AI12)</f>
        <v>438</v>
      </c>
      <c r="AL13" s="126">
        <f>SUM(AL7:AL12)</f>
        <v>16</v>
      </c>
      <c r="AM13" s="126">
        <f t="shared" ref="AM13:AS13" si="5">SUM(AM7:AM12)</f>
        <v>149</v>
      </c>
      <c r="AN13" s="126">
        <f t="shared" si="5"/>
        <v>273</v>
      </c>
      <c r="AO13" s="126">
        <f t="shared" si="5"/>
        <v>438</v>
      </c>
      <c r="AP13" s="126">
        <f t="shared" si="5"/>
        <v>216</v>
      </c>
      <c r="AQ13" s="126">
        <f>SUM(AQ7:AQ12)</f>
        <v>213</v>
      </c>
      <c r="AR13" s="126">
        <f t="shared" si="5"/>
        <v>9</v>
      </c>
      <c r="AS13" s="145">
        <f t="shared" si="5"/>
        <v>438</v>
      </c>
      <c r="AV13" s="146"/>
    </row>
    <row r="14" spans="1:48" ht="24" customHeight="1" thickBot="1">
      <c r="A14" s="193"/>
      <c r="B14" s="197">
        <f>SUM(B7:B12)</f>
        <v>97</v>
      </c>
      <c r="C14" s="199">
        <f>SUM(C7:F12)</f>
        <v>36</v>
      </c>
      <c r="D14" s="200"/>
      <c r="E14" s="200"/>
      <c r="F14" s="201"/>
      <c r="G14" s="199">
        <f>SUM(H7:I12)</f>
        <v>54</v>
      </c>
      <c r="H14" s="200"/>
      <c r="I14" s="201"/>
      <c r="J14" s="199">
        <f>SUM(J7:L12)</f>
        <v>7</v>
      </c>
      <c r="K14" s="200"/>
      <c r="L14" s="201"/>
      <c r="M14" s="205">
        <f>SUM(M7:M12)</f>
        <v>0</v>
      </c>
      <c r="N14" s="101">
        <f>SUM(N7:N12)</f>
        <v>326</v>
      </c>
      <c r="O14" s="175">
        <f>SUM(O13:Q13)</f>
        <v>55</v>
      </c>
      <c r="P14" s="176"/>
      <c r="Q14" s="177"/>
      <c r="R14" s="178">
        <f>SUM(T7:U12)</f>
        <v>222</v>
      </c>
      <c r="S14" s="179"/>
      <c r="T14" s="179"/>
      <c r="U14" s="180"/>
      <c r="V14" s="171">
        <f>SUM(V7:X12)</f>
        <v>95</v>
      </c>
      <c r="W14" s="172"/>
      <c r="X14" s="181"/>
      <c r="Y14" s="171">
        <f>SUM(Y7:AA12)</f>
        <v>9</v>
      </c>
      <c r="Z14" s="172"/>
      <c r="AA14" s="181"/>
      <c r="AB14" s="102">
        <f>SUM(AB7:AB12)</f>
        <v>5</v>
      </c>
      <c r="AC14" s="103">
        <f>SUM(AC7:AC12)</f>
        <v>15</v>
      </c>
      <c r="AD14" s="171">
        <f>SUM(AD13:AE13)</f>
        <v>7</v>
      </c>
      <c r="AE14" s="172"/>
      <c r="AF14" s="104">
        <f>SUM(AF13)</f>
        <v>8</v>
      </c>
      <c r="AG14" s="105"/>
      <c r="AH14" s="106"/>
      <c r="AI14" s="196"/>
      <c r="AL14" s="238">
        <f>SUM(AL13:AN13)</f>
        <v>438</v>
      </c>
      <c r="AM14" s="238"/>
      <c r="AN14" s="238"/>
      <c r="AO14" s="133"/>
      <c r="AP14" s="238">
        <f>SUM(AP13:AR13)</f>
        <v>438</v>
      </c>
      <c r="AQ14" s="238"/>
      <c r="AR14" s="238"/>
      <c r="AS14" s="133"/>
      <c r="AT14" s="133"/>
    </row>
    <row r="15" spans="1:48" ht="24" customHeight="1" thickBot="1">
      <c r="A15" s="194"/>
      <c r="B15" s="198"/>
      <c r="C15" s="202"/>
      <c r="D15" s="203"/>
      <c r="E15" s="203"/>
      <c r="F15" s="204"/>
      <c r="G15" s="202"/>
      <c r="H15" s="203"/>
      <c r="I15" s="204"/>
      <c r="J15" s="202"/>
      <c r="K15" s="203"/>
      <c r="L15" s="204"/>
      <c r="M15" s="206"/>
      <c r="N15" s="207">
        <f>SUM(N14:Q14)</f>
        <v>381</v>
      </c>
      <c r="O15" s="208"/>
      <c r="P15" s="208"/>
      <c r="Q15" s="208"/>
      <c r="R15" s="208"/>
      <c r="S15" s="208"/>
      <c r="T15" s="208"/>
      <c r="U15" s="208"/>
      <c r="V15" s="208"/>
      <c r="W15" s="208"/>
      <c r="X15" s="208"/>
      <c r="Y15" s="208"/>
      <c r="Z15" s="208"/>
      <c r="AA15" s="208"/>
      <c r="AB15" s="195"/>
      <c r="AC15" s="208">
        <f>SUM(AD14:AG14)</f>
        <v>15</v>
      </c>
      <c r="AD15" s="208"/>
      <c r="AE15" s="208"/>
      <c r="AF15" s="208"/>
      <c r="AG15" s="208"/>
      <c r="AH15" s="195"/>
      <c r="AI15" s="196"/>
      <c r="AM15" s="134"/>
      <c r="AN15" s="134"/>
      <c r="AO15" s="134"/>
      <c r="AP15" s="134"/>
      <c r="AQ15" s="134"/>
      <c r="AR15" s="134"/>
      <c r="AS15" s="134"/>
      <c r="AT15" s="134"/>
      <c r="AU15" s="110"/>
    </row>
    <row r="16" spans="1:48" ht="32.25" customHeight="1" thickTop="1" thickBot="1">
      <c r="A16" s="107" t="s">
        <v>139</v>
      </c>
      <c r="B16" s="154">
        <f>SUM(B14,N15,AC15)</f>
        <v>493</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6"/>
      <c r="AM16" s="136"/>
      <c r="AN16" s="136"/>
      <c r="AO16" s="136"/>
      <c r="AP16" s="136"/>
      <c r="AQ16" s="136"/>
      <c r="AR16" s="136"/>
      <c r="AS16" s="136"/>
      <c r="AT16" s="136"/>
      <c r="AU16" s="140"/>
    </row>
    <row r="17" spans="1:48" ht="22.5" thickTop="1">
      <c r="A17" s="108"/>
      <c r="B17" s="109"/>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J17" s="110"/>
      <c r="AK17" s="110"/>
      <c r="AM17" s="136"/>
      <c r="AN17" s="136"/>
      <c r="AO17" s="136"/>
      <c r="AP17" s="136"/>
      <c r="AQ17" s="136"/>
      <c r="AR17" s="136"/>
      <c r="AS17" s="136"/>
      <c r="AT17" s="136"/>
    </row>
    <row r="18" spans="1:48" ht="15.75" customHeight="1">
      <c r="A18" s="110"/>
      <c r="B18" s="111" t="s">
        <v>60</v>
      </c>
      <c r="C18" s="143" t="s">
        <v>140</v>
      </c>
      <c r="D18" s="143" t="s">
        <v>141</v>
      </c>
      <c r="E18" s="142" t="s">
        <v>64</v>
      </c>
      <c r="F18" s="112"/>
      <c r="G18" s="143" t="s">
        <v>127</v>
      </c>
      <c r="H18" s="143" t="s">
        <v>129</v>
      </c>
      <c r="I18" s="143" t="s">
        <v>130</v>
      </c>
      <c r="J18" s="142" t="s">
        <v>64</v>
      </c>
      <c r="K18" s="143" t="s">
        <v>142</v>
      </c>
      <c r="L18" s="143" t="s">
        <v>143</v>
      </c>
      <c r="M18" s="143" t="s">
        <v>144</v>
      </c>
      <c r="N18" s="142" t="s">
        <v>64</v>
      </c>
      <c r="O18" s="113"/>
      <c r="P18" s="112"/>
      <c r="Q18" s="157" t="s">
        <v>145</v>
      </c>
      <c r="R18" s="157"/>
      <c r="S18" s="114"/>
      <c r="T18" s="158" t="s">
        <v>146</v>
      </c>
      <c r="U18" s="158"/>
      <c r="V18" s="158"/>
      <c r="W18" s="158" t="s">
        <v>147</v>
      </c>
      <c r="X18" s="158"/>
      <c r="Y18" s="158"/>
      <c r="Z18" s="158"/>
      <c r="AA18" s="158"/>
      <c r="AB18" s="158"/>
      <c r="AC18" s="159" t="s">
        <v>148</v>
      </c>
      <c r="AD18" s="159"/>
      <c r="AE18" s="159"/>
      <c r="AF18" s="115"/>
      <c r="AG18" s="116"/>
      <c r="AH18" s="116"/>
      <c r="AJ18" s="110"/>
      <c r="AK18" s="237" t="s">
        <v>66</v>
      </c>
      <c r="AL18" s="237"/>
      <c r="AM18" s="237"/>
      <c r="AN18" s="237"/>
      <c r="AO18" s="237"/>
      <c r="AP18" s="237"/>
      <c r="AQ18" s="237"/>
      <c r="AR18" s="237"/>
      <c r="AS18" s="237"/>
      <c r="AT18" s="237"/>
    </row>
    <row r="19" spans="1:48" s="118" customFormat="1" ht="17.25" customHeight="1">
      <c r="A19" s="140"/>
      <c r="B19" s="117">
        <f>SUM(B14)</f>
        <v>97</v>
      </c>
      <c r="C19" s="117">
        <f>SUM(N14)</f>
        <v>326</v>
      </c>
      <c r="D19" s="117">
        <f>SUM(AC14)</f>
        <v>15</v>
      </c>
      <c r="E19" s="141">
        <f>SUM(B19:D19)</f>
        <v>438</v>
      </c>
      <c r="G19" s="117">
        <f>SUM(C13+AD14)</f>
        <v>9</v>
      </c>
      <c r="H19" s="117">
        <f>SUM(E13+H13+K13+T13+W13+AF13+Z13)</f>
        <v>213</v>
      </c>
      <c r="I19" s="117">
        <f>SUM(F13+I13+L13+U13+X13+AA13+AG13)</f>
        <v>216</v>
      </c>
      <c r="J19" s="141">
        <f>SUM(G19:I19)</f>
        <v>438</v>
      </c>
      <c r="K19" s="119">
        <f>SUM(C14+R14+AD14+AF14+AG14)</f>
        <v>273</v>
      </c>
      <c r="L19" s="117">
        <f>SUM(G14+V14)</f>
        <v>149</v>
      </c>
      <c r="M19" s="117">
        <f>SUM(J14+Y14)</f>
        <v>16</v>
      </c>
      <c r="N19" s="141">
        <f>SUM(K19:M19)</f>
        <v>438</v>
      </c>
      <c r="O19" s="120"/>
      <c r="Q19" s="160">
        <f>SUM(M14+AB14+AH14)</f>
        <v>5</v>
      </c>
      <c r="R19" s="160"/>
      <c r="S19" s="121"/>
      <c r="T19" s="158">
        <f>SUM(Q13)</f>
        <v>21</v>
      </c>
      <c r="U19" s="158"/>
      <c r="V19" s="158"/>
      <c r="W19" s="160">
        <f>SUM(O13+P13)</f>
        <v>34</v>
      </c>
      <c r="X19" s="160"/>
      <c r="Y19" s="160"/>
      <c r="Z19" s="160"/>
      <c r="AA19" s="160"/>
      <c r="AB19" s="160"/>
      <c r="AC19" s="161">
        <f>SUM(O13+P13+Q13)</f>
        <v>55</v>
      </c>
      <c r="AD19" s="162"/>
      <c r="AE19" s="162"/>
      <c r="AF19" s="122"/>
      <c r="AG19" s="122"/>
      <c r="AH19" s="122"/>
      <c r="AK19" s="239" t="s">
        <v>6</v>
      </c>
      <c r="AL19" s="240"/>
      <c r="AM19" s="241"/>
      <c r="AN19" s="239" t="s">
        <v>124</v>
      </c>
      <c r="AO19" s="240"/>
      <c r="AP19" s="241"/>
      <c r="AQ19" s="239" t="s">
        <v>125</v>
      </c>
      <c r="AR19" s="240"/>
      <c r="AS19" s="241"/>
      <c r="AT19" s="242" t="s">
        <v>64</v>
      </c>
    </row>
    <row r="20" spans="1:48" s="123" customFormat="1" ht="17.25" customHeight="1">
      <c r="A20" s="27"/>
      <c r="B20" s="27"/>
      <c r="C20" s="27"/>
      <c r="H20" s="110"/>
      <c r="J20" s="27"/>
      <c r="O20" s="27"/>
      <c r="U20" s="27"/>
      <c r="V20" s="27"/>
      <c r="W20" s="27"/>
      <c r="X20" s="27"/>
      <c r="Y20" s="27"/>
      <c r="Z20" s="27"/>
      <c r="AA20" s="27"/>
      <c r="AB20" s="27"/>
      <c r="AC20" s="27"/>
      <c r="AD20" s="27"/>
      <c r="AE20" s="27"/>
      <c r="AF20" s="27"/>
      <c r="AG20" s="27"/>
      <c r="AH20" s="27"/>
      <c r="AI20" s="27"/>
      <c r="AK20" s="135" t="s">
        <v>127</v>
      </c>
      <c r="AL20" s="135" t="s">
        <v>129</v>
      </c>
      <c r="AM20" s="135" t="s">
        <v>130</v>
      </c>
      <c r="AN20" s="135" t="s">
        <v>127</v>
      </c>
      <c r="AO20" s="135" t="s">
        <v>129</v>
      </c>
      <c r="AP20" s="135" t="s">
        <v>130</v>
      </c>
      <c r="AQ20" s="135" t="s">
        <v>127</v>
      </c>
      <c r="AR20" s="135" t="s">
        <v>129</v>
      </c>
      <c r="AS20" s="135" t="s">
        <v>130</v>
      </c>
      <c r="AT20" s="243"/>
      <c r="AV20" s="118"/>
    </row>
    <row r="21" spans="1:48" s="123" customFormat="1" ht="17.25" customHeight="1">
      <c r="A21" s="110"/>
      <c r="B21" s="163" t="s">
        <v>60</v>
      </c>
      <c r="C21" s="163"/>
      <c r="D21" s="163"/>
      <c r="E21" s="163"/>
      <c r="F21" s="163"/>
      <c r="G21" s="163"/>
      <c r="H21" s="163"/>
      <c r="I21" s="163"/>
      <c r="J21" s="164" t="s">
        <v>121</v>
      </c>
      <c r="K21" s="165"/>
      <c r="L21" s="165"/>
      <c r="M21" s="165"/>
      <c r="N21" s="165"/>
      <c r="O21" s="165"/>
      <c r="P21" s="166"/>
      <c r="Q21" s="167" t="s">
        <v>71</v>
      </c>
      <c r="R21" s="168"/>
      <c r="S21" s="168"/>
      <c r="T21" s="168"/>
      <c r="U21" s="168"/>
      <c r="V21" s="169"/>
      <c r="W21" s="27"/>
      <c r="X21" s="170" t="s">
        <v>78</v>
      </c>
      <c r="Y21" s="170"/>
      <c r="Z21" s="170"/>
      <c r="AA21" s="170"/>
      <c r="AB21" s="170"/>
      <c r="AC21" s="170"/>
      <c r="AD21" s="170"/>
      <c r="AE21" s="27"/>
      <c r="AF21" s="27"/>
      <c r="AG21" s="27"/>
      <c r="AH21" s="27"/>
      <c r="AI21" s="27"/>
      <c r="AK21" s="135">
        <f>AD13+AE13</f>
        <v>7</v>
      </c>
      <c r="AL21" s="135">
        <f>T13+AF14</f>
        <v>143</v>
      </c>
      <c r="AM21" s="135">
        <f>U13</f>
        <v>87</v>
      </c>
      <c r="AN21" s="135">
        <v>0</v>
      </c>
      <c r="AO21" s="135">
        <f>W13</f>
        <v>29</v>
      </c>
      <c r="AP21" s="135">
        <f>X13</f>
        <v>66</v>
      </c>
      <c r="AQ21" s="135">
        <v>0</v>
      </c>
      <c r="AR21" s="135">
        <f>X17</f>
        <v>0</v>
      </c>
      <c r="AS21" s="135">
        <f>AA13</f>
        <v>9</v>
      </c>
      <c r="AT21" s="135">
        <f>SUM(AK21:AS21)</f>
        <v>341</v>
      </c>
      <c r="AV21" s="118"/>
    </row>
    <row r="22" spans="1:48" s="123" customFormat="1" ht="17.25" customHeight="1">
      <c r="A22" s="27"/>
      <c r="B22" s="117" t="s">
        <v>149</v>
      </c>
      <c r="C22" s="117" t="s">
        <v>150</v>
      </c>
      <c r="D22" s="117" t="s">
        <v>151</v>
      </c>
      <c r="E22" s="143" t="s">
        <v>152</v>
      </c>
      <c r="F22" s="117" t="s">
        <v>143</v>
      </c>
      <c r="G22" s="117" t="s">
        <v>144</v>
      </c>
      <c r="H22" s="117" t="s">
        <v>153</v>
      </c>
      <c r="I22" s="142" t="s">
        <v>64</v>
      </c>
      <c r="J22" s="124" t="s">
        <v>149</v>
      </c>
      <c r="K22" s="124" t="s">
        <v>150</v>
      </c>
      <c r="L22" s="124" t="s">
        <v>151</v>
      </c>
      <c r="M22" s="117" t="s">
        <v>152</v>
      </c>
      <c r="N22" s="124" t="s">
        <v>143</v>
      </c>
      <c r="O22" s="124" t="s">
        <v>144</v>
      </c>
      <c r="P22" s="142" t="s">
        <v>64</v>
      </c>
      <c r="Q22" s="117" t="s">
        <v>149</v>
      </c>
      <c r="R22" s="117" t="s">
        <v>150</v>
      </c>
      <c r="S22" s="117" t="s">
        <v>151</v>
      </c>
      <c r="T22" s="117" t="s">
        <v>143</v>
      </c>
      <c r="U22" s="117" t="s">
        <v>144</v>
      </c>
      <c r="V22" s="142" t="s">
        <v>64</v>
      </c>
      <c r="W22" s="27"/>
      <c r="X22" s="170"/>
      <c r="Y22" s="170"/>
      <c r="Z22" s="170"/>
      <c r="AA22" s="170"/>
      <c r="AB22" s="170"/>
      <c r="AC22" s="170"/>
      <c r="AD22" s="170"/>
      <c r="AE22" s="152" t="s">
        <v>162</v>
      </c>
      <c r="AF22" s="153"/>
      <c r="AG22" s="153"/>
      <c r="AH22" s="153"/>
      <c r="AI22" s="153"/>
      <c r="AK22" s="237">
        <f>SUM(AK21:AM21)</f>
        <v>237</v>
      </c>
      <c r="AL22" s="237"/>
      <c r="AM22" s="237"/>
      <c r="AN22" s="237">
        <f>SUM(AN21:AP21)</f>
        <v>95</v>
      </c>
      <c r="AO22" s="237"/>
      <c r="AP22" s="237"/>
      <c r="AQ22" s="237">
        <f>SUM(AQ21:AS21)</f>
        <v>9</v>
      </c>
      <c r="AR22" s="237"/>
      <c r="AS22" s="237"/>
      <c r="AV22" s="118"/>
    </row>
    <row r="23" spans="1:48" s="123" customFormat="1" ht="17.25" customHeight="1">
      <c r="A23" s="27"/>
      <c r="B23" s="117">
        <f>SUM(C13)</f>
        <v>2</v>
      </c>
      <c r="C23" s="117">
        <f>SUM(E13+H13+K13)</f>
        <v>41</v>
      </c>
      <c r="D23" s="117">
        <f>SUM(F13+I13+L13)</f>
        <v>54</v>
      </c>
      <c r="E23" s="117">
        <f>SUM(C14)</f>
        <v>36</v>
      </c>
      <c r="F23" s="117">
        <f>SUM(G14)</f>
        <v>54</v>
      </c>
      <c r="G23" s="117">
        <f>SUM(J14)</f>
        <v>7</v>
      </c>
      <c r="H23" s="117">
        <v>0</v>
      </c>
      <c r="I23" s="141">
        <f>SUM(E23:H23)</f>
        <v>97</v>
      </c>
      <c r="J23" s="117">
        <v>0</v>
      </c>
      <c r="K23" s="117">
        <f>SUM(T13+W13+Z13)</f>
        <v>164</v>
      </c>
      <c r="L23" s="117">
        <f>SUM(U13+X13+AA13)</f>
        <v>162</v>
      </c>
      <c r="M23" s="117">
        <f>SUM(R14)</f>
        <v>222</v>
      </c>
      <c r="N23" s="117">
        <f>SUM(V14)</f>
        <v>95</v>
      </c>
      <c r="O23" s="117">
        <f>Y14</f>
        <v>9</v>
      </c>
      <c r="P23" s="141">
        <f>SUM(M23:O23)</f>
        <v>326</v>
      </c>
      <c r="Q23" s="117">
        <f>SUM(AD13:AE13)</f>
        <v>7</v>
      </c>
      <c r="R23" s="117">
        <f>SUM(AF13)</f>
        <v>8</v>
      </c>
      <c r="S23" s="117">
        <f>SUM(AG13)</f>
        <v>0</v>
      </c>
      <c r="T23" s="117">
        <v>0</v>
      </c>
      <c r="U23" s="117">
        <v>0</v>
      </c>
      <c r="V23" s="141">
        <f>SUM(Q23:S23)</f>
        <v>15</v>
      </c>
      <c r="W23" s="27"/>
      <c r="X23" s="151">
        <f>SUM(B14+N14+AC14)</f>
        <v>438</v>
      </c>
      <c r="Y23" s="151"/>
      <c r="Z23" s="151"/>
      <c r="AA23" s="151"/>
      <c r="AB23" s="151"/>
      <c r="AC23" s="151"/>
      <c r="AD23" s="151"/>
      <c r="AE23" s="152" t="s">
        <v>154</v>
      </c>
      <c r="AF23" s="153"/>
      <c r="AG23" s="153"/>
      <c r="AH23" s="153"/>
      <c r="AI23" s="153"/>
      <c r="AV23" s="118"/>
    </row>
  </sheetData>
  <mergeCells count="74">
    <mergeCell ref="AK22:AM22"/>
    <mergeCell ref="AN22:AP22"/>
    <mergeCell ref="AQ22:AS22"/>
    <mergeCell ref="AL14:AN14"/>
    <mergeCell ref="AP14:AR14"/>
    <mergeCell ref="AK18:AT18"/>
    <mergeCell ref="AK19:AM19"/>
    <mergeCell ref="AN19:AP19"/>
    <mergeCell ref="AQ19:AS19"/>
    <mergeCell ref="AT19:AT20"/>
    <mergeCell ref="Y4:AA4"/>
    <mergeCell ref="AD4:AG4"/>
    <mergeCell ref="A1:AI1"/>
    <mergeCell ref="A2:A6"/>
    <mergeCell ref="B2:M3"/>
    <mergeCell ref="N2:AH2"/>
    <mergeCell ref="N3:AB3"/>
    <mergeCell ref="AC3:AH3"/>
    <mergeCell ref="C4:F4"/>
    <mergeCell ref="I5:I6"/>
    <mergeCell ref="G4:I4"/>
    <mergeCell ref="J4:L4"/>
    <mergeCell ref="R4:U4"/>
    <mergeCell ref="V4:X4"/>
    <mergeCell ref="C5:C6"/>
    <mergeCell ref="E5:E6"/>
    <mergeCell ref="F5:F6"/>
    <mergeCell ref="G5:G6"/>
    <mergeCell ref="H5:H6"/>
    <mergeCell ref="J5:J6"/>
    <mergeCell ref="K5:K6"/>
    <mergeCell ref="L5:L6"/>
    <mergeCell ref="R5:R6"/>
    <mergeCell ref="T5:T6"/>
    <mergeCell ref="A13:A15"/>
    <mergeCell ref="AI13:AI15"/>
    <mergeCell ref="B14:B15"/>
    <mergeCell ref="C14:F15"/>
    <mergeCell ref="G14:I15"/>
    <mergeCell ref="J14:L15"/>
    <mergeCell ref="M14:M15"/>
    <mergeCell ref="N15:AB15"/>
    <mergeCell ref="AC15:AH15"/>
    <mergeCell ref="AD5:AD6"/>
    <mergeCell ref="AF5:AF6"/>
    <mergeCell ref="AG5:AG6"/>
    <mergeCell ref="V5:V6"/>
    <mergeCell ref="AD14:AE14"/>
    <mergeCell ref="U5:U6"/>
    <mergeCell ref="O14:Q14"/>
    <mergeCell ref="R14:U14"/>
    <mergeCell ref="V14:X14"/>
    <mergeCell ref="Y14:AA14"/>
    <mergeCell ref="W5:W6"/>
    <mergeCell ref="X5:X6"/>
    <mergeCell ref="Y5:Y6"/>
    <mergeCell ref="Z5:Z6"/>
    <mergeCell ref="AA5:AA6"/>
    <mergeCell ref="X23:AD23"/>
    <mergeCell ref="AE23:AI23"/>
    <mergeCell ref="B16:AI16"/>
    <mergeCell ref="Q18:R18"/>
    <mergeCell ref="T18:V18"/>
    <mergeCell ref="W18:AB18"/>
    <mergeCell ref="AC18:AE18"/>
    <mergeCell ref="Q19:R19"/>
    <mergeCell ref="T19:V19"/>
    <mergeCell ref="W19:AB19"/>
    <mergeCell ref="AC19:AE19"/>
    <mergeCell ref="B21:I21"/>
    <mergeCell ref="J21:P21"/>
    <mergeCell ref="Q21:V21"/>
    <mergeCell ref="X21:AD22"/>
    <mergeCell ref="AE22:AI22"/>
  </mergeCells>
  <printOptions horizontalCentered="1"/>
  <pageMargins left="0" right="0" top="1.1417322834645669" bottom="0" header="0.31496062992125984" footer="0"/>
  <pageSetup paperSize="9" scale="87"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9"/>
  <sheetViews>
    <sheetView zoomScaleNormal="100" workbookViewId="0">
      <selection activeCell="H39" sqref="H39"/>
    </sheetView>
  </sheetViews>
  <sheetFormatPr defaultRowHeight="18.75"/>
  <cols>
    <col min="1" max="1" width="3" style="14" customWidth="1"/>
    <col min="2" max="2" width="33.140625" style="15" customWidth="1"/>
    <col min="3" max="3" width="9" style="14" customWidth="1"/>
    <col min="4" max="4" width="10.85546875" style="14" customWidth="1"/>
    <col min="5" max="5" width="9" style="14" customWidth="1"/>
    <col min="6" max="6" width="10.85546875" style="14" customWidth="1"/>
    <col min="7" max="7" width="9" style="14" customWidth="1"/>
    <col min="8" max="8" width="10.85546875" style="18" customWidth="1"/>
    <col min="9" max="10" width="10.85546875" style="14" customWidth="1"/>
    <col min="11" max="13" width="10.42578125" style="14" customWidth="1"/>
    <col min="14" max="14" width="9.42578125" style="17" customWidth="1"/>
    <col min="15" max="15" width="9.42578125" style="14" customWidth="1"/>
    <col min="16" max="17" width="9.140625" style="15"/>
    <col min="18" max="18" width="9.140625" style="148"/>
    <col min="19" max="19" width="87.28515625" style="15" customWidth="1"/>
    <col min="20" max="16384" width="9.140625" style="15"/>
  </cols>
  <sheetData>
    <row r="1" spans="1:19" s="19" customFormat="1" ht="27.75">
      <c r="A1" s="129"/>
      <c r="B1" s="244" t="s">
        <v>61</v>
      </c>
      <c r="C1" s="244"/>
      <c r="D1" s="244"/>
      <c r="E1" s="244"/>
      <c r="F1" s="244"/>
      <c r="G1" s="244"/>
      <c r="H1" s="244"/>
      <c r="I1" s="244"/>
      <c r="J1" s="244"/>
      <c r="K1" s="244"/>
      <c r="L1" s="244"/>
      <c r="M1" s="244"/>
      <c r="N1" s="244"/>
      <c r="O1" s="244"/>
      <c r="R1" s="150"/>
    </row>
    <row r="2" spans="1:19" s="9" customFormat="1" ht="18.75" customHeight="1">
      <c r="A2" s="245" t="s">
        <v>62</v>
      </c>
      <c r="B2" s="246" t="s">
        <v>0</v>
      </c>
      <c r="C2" s="246" t="s">
        <v>63</v>
      </c>
      <c r="D2" s="246"/>
      <c r="E2" s="246"/>
      <c r="F2" s="246"/>
      <c r="G2" s="246"/>
      <c r="H2" s="246"/>
      <c r="I2" s="246"/>
      <c r="J2" s="246"/>
      <c r="K2" s="246"/>
      <c r="L2" s="246"/>
      <c r="M2" s="246"/>
      <c r="N2" s="247" t="s">
        <v>64</v>
      </c>
      <c r="O2" s="247" t="s">
        <v>65</v>
      </c>
      <c r="R2" s="149"/>
    </row>
    <row r="3" spans="1:19" ht="18.75" customHeight="1">
      <c r="A3" s="245"/>
      <c r="B3" s="246"/>
      <c r="C3" s="247" t="s">
        <v>60</v>
      </c>
      <c r="D3" s="247"/>
      <c r="E3" s="246" t="s">
        <v>66</v>
      </c>
      <c r="F3" s="246"/>
      <c r="G3" s="246"/>
      <c r="H3" s="246"/>
      <c r="I3" s="248" t="s">
        <v>67</v>
      </c>
      <c r="J3" s="247" t="s">
        <v>68</v>
      </c>
      <c r="K3" s="249" t="s">
        <v>156</v>
      </c>
      <c r="L3" s="249"/>
      <c r="M3" s="250" t="s">
        <v>69</v>
      </c>
      <c r="N3" s="247"/>
      <c r="O3" s="247"/>
    </row>
    <row r="4" spans="1:19" s="20" customFormat="1" ht="18.75" customHeight="1">
      <c r="A4" s="245"/>
      <c r="B4" s="246"/>
      <c r="C4" s="247"/>
      <c r="D4" s="247"/>
      <c r="E4" s="251" t="s">
        <v>70</v>
      </c>
      <c r="F4" s="251"/>
      <c r="G4" s="251" t="s">
        <v>71</v>
      </c>
      <c r="H4" s="251"/>
      <c r="I4" s="248"/>
      <c r="J4" s="247"/>
      <c r="K4" s="249"/>
      <c r="L4" s="249"/>
      <c r="M4" s="250"/>
      <c r="N4" s="247"/>
      <c r="O4" s="247"/>
      <c r="R4" s="147"/>
    </row>
    <row r="5" spans="1:19" s="21" customFormat="1" ht="18.75" customHeight="1">
      <c r="A5" s="245"/>
      <c r="B5" s="246"/>
      <c r="C5" s="130" t="s">
        <v>2</v>
      </c>
      <c r="D5" s="130" t="s">
        <v>72</v>
      </c>
      <c r="E5" s="130" t="s">
        <v>2</v>
      </c>
      <c r="F5" s="130" t="s">
        <v>72</v>
      </c>
      <c r="G5" s="130" t="s">
        <v>2</v>
      </c>
      <c r="H5" s="1" t="s">
        <v>72</v>
      </c>
      <c r="I5" s="130" t="s">
        <v>72</v>
      </c>
      <c r="J5" s="247"/>
      <c r="K5" s="131" t="s">
        <v>70</v>
      </c>
      <c r="L5" s="131" t="s">
        <v>71</v>
      </c>
      <c r="M5" s="250"/>
      <c r="N5" s="247"/>
      <c r="O5" s="247"/>
      <c r="R5" s="147"/>
    </row>
    <row r="6" spans="1:19" s="22" customFormat="1" ht="18" customHeight="1">
      <c r="A6" s="2">
        <v>1</v>
      </c>
      <c r="B6" s="3" t="s">
        <v>1</v>
      </c>
      <c r="C6" s="2">
        <v>30</v>
      </c>
      <c r="D6" s="2">
        <v>1</v>
      </c>
      <c r="E6" s="2">
        <v>36</v>
      </c>
      <c r="F6" s="2">
        <v>8</v>
      </c>
      <c r="G6" s="2" t="s">
        <v>3</v>
      </c>
      <c r="H6" s="4">
        <v>3</v>
      </c>
      <c r="I6" s="2">
        <v>1</v>
      </c>
      <c r="J6" s="2">
        <v>1</v>
      </c>
      <c r="K6" s="5" t="s">
        <v>3</v>
      </c>
      <c r="L6" s="5" t="s">
        <v>3</v>
      </c>
      <c r="M6" s="5" t="s">
        <v>3</v>
      </c>
      <c r="N6" s="128">
        <f>SUM(C6:M6)</f>
        <v>80</v>
      </c>
      <c r="O6" s="2"/>
      <c r="R6" s="149">
        <f>SUM(E6:H6)</f>
        <v>47</v>
      </c>
    </row>
    <row r="7" spans="1:19" s="22" customFormat="1" ht="18" customHeight="1">
      <c r="A7" s="2">
        <v>2</v>
      </c>
      <c r="B7" s="3" t="s">
        <v>52</v>
      </c>
      <c r="C7" s="2">
        <v>21</v>
      </c>
      <c r="D7" s="2">
        <v>1</v>
      </c>
      <c r="E7" s="2">
        <v>98</v>
      </c>
      <c r="F7" s="2">
        <v>10</v>
      </c>
      <c r="G7" s="2"/>
      <c r="H7" s="4">
        <v>3</v>
      </c>
      <c r="I7" s="2" t="s">
        <v>3</v>
      </c>
      <c r="J7" s="2" t="s">
        <v>3</v>
      </c>
      <c r="K7" s="5" t="s">
        <v>3</v>
      </c>
      <c r="L7" s="5" t="s">
        <v>3</v>
      </c>
      <c r="M7" s="5" t="s">
        <v>3</v>
      </c>
      <c r="N7" s="128">
        <f t="shared" ref="N7:N30" si="0">SUM(C7:M7)</f>
        <v>133</v>
      </c>
      <c r="O7" s="2"/>
      <c r="R7" s="149">
        <f t="shared" ref="R7:R30" si="1">SUM(E7:H7)</f>
        <v>111</v>
      </c>
    </row>
    <row r="8" spans="1:19" s="22" customFormat="1" ht="18" customHeight="1">
      <c r="A8" s="2">
        <v>3</v>
      </c>
      <c r="B8" s="3" t="s">
        <v>10</v>
      </c>
      <c r="C8" s="2">
        <v>17</v>
      </c>
      <c r="D8" s="2">
        <v>1</v>
      </c>
      <c r="E8" s="2">
        <v>56</v>
      </c>
      <c r="F8" s="2">
        <v>6</v>
      </c>
      <c r="G8" s="2" t="s">
        <v>3</v>
      </c>
      <c r="H8" s="4">
        <v>5</v>
      </c>
      <c r="I8" s="2" t="s">
        <v>3</v>
      </c>
      <c r="J8" s="2" t="s">
        <v>3</v>
      </c>
      <c r="K8" s="5" t="s">
        <v>3</v>
      </c>
      <c r="L8" s="5" t="s">
        <v>3</v>
      </c>
      <c r="M8" s="5" t="s">
        <v>3</v>
      </c>
      <c r="N8" s="128">
        <f t="shared" si="0"/>
        <v>85</v>
      </c>
      <c r="O8" s="2"/>
      <c r="R8" s="149">
        <f t="shared" si="1"/>
        <v>67</v>
      </c>
    </row>
    <row r="9" spans="1:19" s="22" customFormat="1" ht="18" customHeight="1">
      <c r="A9" s="2">
        <v>4</v>
      </c>
      <c r="B9" s="3" t="s">
        <v>11</v>
      </c>
      <c r="C9" s="2">
        <v>21</v>
      </c>
      <c r="D9" s="2">
        <v>1</v>
      </c>
      <c r="E9" s="2">
        <v>71</v>
      </c>
      <c r="F9" s="2">
        <v>11</v>
      </c>
      <c r="G9" s="2" t="s">
        <v>3</v>
      </c>
      <c r="H9" s="4">
        <v>4</v>
      </c>
      <c r="I9" s="2">
        <v>1</v>
      </c>
      <c r="J9" s="2">
        <v>2</v>
      </c>
      <c r="K9" s="5" t="s">
        <v>3</v>
      </c>
      <c r="L9" s="5" t="s">
        <v>3</v>
      </c>
      <c r="M9" s="5" t="s">
        <v>3</v>
      </c>
      <c r="N9" s="128">
        <f t="shared" si="0"/>
        <v>111</v>
      </c>
      <c r="O9" s="2"/>
      <c r="R9" s="149">
        <f t="shared" si="1"/>
        <v>86</v>
      </c>
      <c r="S9" s="26" t="s">
        <v>119</v>
      </c>
    </row>
    <row r="10" spans="1:19" s="22" customFormat="1" ht="18" customHeight="1">
      <c r="A10" s="2">
        <v>5</v>
      </c>
      <c r="B10" s="3" t="s">
        <v>12</v>
      </c>
      <c r="C10" s="2">
        <v>8</v>
      </c>
      <c r="D10" s="2">
        <v>1</v>
      </c>
      <c r="E10" s="2">
        <v>48</v>
      </c>
      <c r="F10" s="2">
        <v>8</v>
      </c>
      <c r="G10" s="2" t="s">
        <v>3</v>
      </c>
      <c r="H10" s="4">
        <v>6</v>
      </c>
      <c r="I10" s="2" t="s">
        <v>3</v>
      </c>
      <c r="J10" s="2" t="s">
        <v>3</v>
      </c>
      <c r="K10" s="5" t="s">
        <v>3</v>
      </c>
      <c r="L10" s="5" t="s">
        <v>3</v>
      </c>
      <c r="M10" s="5" t="s">
        <v>3</v>
      </c>
      <c r="N10" s="128">
        <f t="shared" si="0"/>
        <v>71</v>
      </c>
      <c r="O10" s="2"/>
      <c r="R10" s="149">
        <f t="shared" si="1"/>
        <v>62</v>
      </c>
      <c r="S10" s="26"/>
    </row>
    <row r="11" spans="1:19" s="22" customFormat="1" ht="18" customHeight="1">
      <c r="A11" s="2">
        <v>6</v>
      </c>
      <c r="B11" s="3" t="s">
        <v>50</v>
      </c>
      <c r="C11" s="2" t="s">
        <v>3</v>
      </c>
      <c r="D11" s="2" t="s">
        <v>3</v>
      </c>
      <c r="E11" s="2">
        <v>17</v>
      </c>
      <c r="F11" s="2">
        <v>6</v>
      </c>
      <c r="G11" s="2">
        <v>15</v>
      </c>
      <c r="H11" s="4">
        <v>10</v>
      </c>
      <c r="I11" s="2" t="s">
        <v>3</v>
      </c>
      <c r="J11" s="2" t="s">
        <v>3</v>
      </c>
      <c r="K11" s="5" t="s">
        <v>3</v>
      </c>
      <c r="L11" s="5" t="s">
        <v>3</v>
      </c>
      <c r="M11" s="5" t="s">
        <v>3</v>
      </c>
      <c r="N11" s="128">
        <f>SUM(C11:M11)</f>
        <v>48</v>
      </c>
      <c r="O11" s="2"/>
      <c r="R11" s="149">
        <f t="shared" si="1"/>
        <v>48</v>
      </c>
    </row>
    <row r="12" spans="1:19" s="22" customFormat="1" ht="18" customHeight="1">
      <c r="A12" s="2"/>
      <c r="B12" s="252" t="s">
        <v>73</v>
      </c>
      <c r="C12" s="253"/>
      <c r="D12" s="253"/>
      <c r="E12" s="253"/>
      <c r="F12" s="253"/>
      <c r="G12" s="253"/>
      <c r="H12" s="253"/>
      <c r="I12" s="253"/>
      <c r="J12" s="253"/>
      <c r="K12" s="253"/>
      <c r="L12" s="253"/>
      <c r="M12" s="253"/>
      <c r="N12" s="253"/>
      <c r="O12" s="254"/>
      <c r="R12" s="149"/>
    </row>
    <row r="13" spans="1:19" s="22" customFormat="1" ht="18" customHeight="1">
      <c r="A13" s="2">
        <v>7</v>
      </c>
      <c r="B13" s="3" t="s">
        <v>111</v>
      </c>
      <c r="C13" s="2" t="s">
        <v>3</v>
      </c>
      <c r="D13" s="2">
        <v>2</v>
      </c>
      <c r="E13" s="2" t="s">
        <v>3</v>
      </c>
      <c r="F13" s="2">
        <v>10</v>
      </c>
      <c r="G13" s="2" t="s">
        <v>3</v>
      </c>
      <c r="H13" s="4">
        <v>12</v>
      </c>
      <c r="I13" s="2" t="s">
        <v>3</v>
      </c>
      <c r="J13" s="2">
        <v>7</v>
      </c>
      <c r="K13" s="2" t="s">
        <v>3</v>
      </c>
      <c r="L13" s="5" t="s">
        <v>3</v>
      </c>
      <c r="M13" s="5" t="s">
        <v>3</v>
      </c>
      <c r="N13" s="128">
        <f>SUM(C13:M13)</f>
        <v>31</v>
      </c>
      <c r="O13" s="2"/>
      <c r="R13" s="149">
        <f t="shared" si="1"/>
        <v>22</v>
      </c>
    </row>
    <row r="14" spans="1:19" s="22" customFormat="1" ht="18" customHeight="1">
      <c r="A14" s="2">
        <v>8</v>
      </c>
      <c r="B14" s="3" t="s">
        <v>112</v>
      </c>
      <c r="C14" s="2" t="s">
        <v>3</v>
      </c>
      <c r="D14" s="2">
        <v>1</v>
      </c>
      <c r="E14" s="2" t="s">
        <v>3</v>
      </c>
      <c r="F14" s="2">
        <v>20</v>
      </c>
      <c r="G14" s="2" t="s">
        <v>3</v>
      </c>
      <c r="H14" s="4">
        <v>6</v>
      </c>
      <c r="I14" s="2" t="s">
        <v>3</v>
      </c>
      <c r="J14" s="2" t="s">
        <v>3</v>
      </c>
      <c r="K14" s="2" t="s">
        <v>3</v>
      </c>
      <c r="L14" s="2" t="s">
        <v>3</v>
      </c>
      <c r="M14" s="2" t="s">
        <v>3</v>
      </c>
      <c r="N14" s="128">
        <f t="shared" ref="N14:N17" si="2">SUM(C14:M14)</f>
        <v>27</v>
      </c>
      <c r="O14" s="2"/>
      <c r="R14" s="149">
        <f t="shared" si="1"/>
        <v>26</v>
      </c>
    </row>
    <row r="15" spans="1:19" s="22" customFormat="1" ht="18" customHeight="1">
      <c r="A15" s="2">
        <v>9</v>
      </c>
      <c r="B15" s="3" t="s">
        <v>113</v>
      </c>
      <c r="C15" s="2" t="s">
        <v>3</v>
      </c>
      <c r="D15" s="2">
        <v>1</v>
      </c>
      <c r="E15" s="2" t="s">
        <v>3</v>
      </c>
      <c r="F15" s="2">
        <v>6</v>
      </c>
      <c r="G15" s="2" t="s">
        <v>3</v>
      </c>
      <c r="H15" s="4">
        <v>6</v>
      </c>
      <c r="I15" s="2" t="s">
        <v>3</v>
      </c>
      <c r="J15" s="2" t="s">
        <v>3</v>
      </c>
      <c r="K15" s="2" t="s">
        <v>3</v>
      </c>
      <c r="L15" s="2" t="s">
        <v>3</v>
      </c>
      <c r="M15" s="2" t="s">
        <v>3</v>
      </c>
      <c r="N15" s="128">
        <f t="shared" si="2"/>
        <v>13</v>
      </c>
      <c r="O15" s="2"/>
      <c r="R15" s="149">
        <f t="shared" si="1"/>
        <v>12</v>
      </c>
    </row>
    <row r="16" spans="1:19" s="22" customFormat="1" ht="18" customHeight="1">
      <c r="A16" s="2">
        <v>10</v>
      </c>
      <c r="B16" s="3" t="s">
        <v>114</v>
      </c>
      <c r="C16" s="2" t="s">
        <v>3</v>
      </c>
      <c r="D16" s="2" t="s">
        <v>3</v>
      </c>
      <c r="E16" s="2" t="s">
        <v>3</v>
      </c>
      <c r="F16" s="2">
        <v>8</v>
      </c>
      <c r="G16" s="2" t="s">
        <v>3</v>
      </c>
      <c r="H16" s="4" t="s">
        <v>3</v>
      </c>
      <c r="I16" s="2" t="s">
        <v>3</v>
      </c>
      <c r="J16" s="2" t="s">
        <v>3</v>
      </c>
      <c r="K16" s="2" t="s">
        <v>3</v>
      </c>
      <c r="L16" s="2" t="s">
        <v>3</v>
      </c>
      <c r="M16" s="2" t="s">
        <v>3</v>
      </c>
      <c r="N16" s="128">
        <f t="shared" si="2"/>
        <v>8</v>
      </c>
      <c r="O16" s="2"/>
      <c r="R16" s="149">
        <f t="shared" si="1"/>
        <v>8</v>
      </c>
    </row>
    <row r="17" spans="1:20" s="22" customFormat="1" ht="18" customHeight="1">
      <c r="A17" s="2">
        <v>11</v>
      </c>
      <c r="B17" s="3" t="s">
        <v>115</v>
      </c>
      <c r="C17" s="2" t="s">
        <v>3</v>
      </c>
      <c r="D17" s="2">
        <v>1</v>
      </c>
      <c r="E17" s="2" t="s">
        <v>3</v>
      </c>
      <c r="F17" s="2">
        <v>6</v>
      </c>
      <c r="G17" s="2" t="s">
        <v>3</v>
      </c>
      <c r="H17" s="4">
        <v>4</v>
      </c>
      <c r="I17" s="2" t="s">
        <v>3</v>
      </c>
      <c r="J17" s="2">
        <v>1</v>
      </c>
      <c r="K17" s="2" t="s">
        <v>3</v>
      </c>
      <c r="L17" s="2" t="s">
        <v>3</v>
      </c>
      <c r="M17" s="2" t="s">
        <v>3</v>
      </c>
      <c r="N17" s="128">
        <f t="shared" si="2"/>
        <v>12</v>
      </c>
      <c r="O17" s="2"/>
      <c r="R17" s="149">
        <f t="shared" si="1"/>
        <v>10</v>
      </c>
    </row>
    <row r="18" spans="1:20" s="22" customFormat="1" ht="18" customHeight="1">
      <c r="A18" s="2">
        <v>12</v>
      </c>
      <c r="B18" s="3" t="s">
        <v>116</v>
      </c>
      <c r="C18" s="2" t="s">
        <v>3</v>
      </c>
      <c r="D18" s="2" t="s">
        <v>3</v>
      </c>
      <c r="E18" s="2" t="s">
        <v>3</v>
      </c>
      <c r="F18" s="2">
        <v>6</v>
      </c>
      <c r="G18" s="2" t="s">
        <v>3</v>
      </c>
      <c r="H18" s="4">
        <v>44</v>
      </c>
      <c r="I18" s="2" t="s">
        <v>3</v>
      </c>
      <c r="J18" s="2" t="s">
        <v>3</v>
      </c>
      <c r="K18" s="2" t="s">
        <v>3</v>
      </c>
      <c r="L18" s="2" t="s">
        <v>3</v>
      </c>
      <c r="M18" s="2" t="s">
        <v>3</v>
      </c>
      <c r="N18" s="128">
        <f>SUM(C18:M18)</f>
        <v>50</v>
      </c>
      <c r="O18" s="2"/>
      <c r="R18" s="149">
        <f t="shared" si="1"/>
        <v>50</v>
      </c>
    </row>
    <row r="19" spans="1:20" s="22" customFormat="1" ht="18" customHeight="1">
      <c r="A19" s="2">
        <v>13</v>
      </c>
      <c r="B19" s="3" t="s">
        <v>54</v>
      </c>
      <c r="C19" s="2" t="s">
        <v>3</v>
      </c>
      <c r="D19" s="2">
        <v>1</v>
      </c>
      <c r="E19" s="2" t="s">
        <v>3</v>
      </c>
      <c r="F19" s="2">
        <v>5</v>
      </c>
      <c r="G19" s="2" t="s">
        <v>3</v>
      </c>
      <c r="H19" s="4">
        <v>4</v>
      </c>
      <c r="I19" s="2" t="s">
        <v>3</v>
      </c>
      <c r="J19" s="2" t="s">
        <v>3</v>
      </c>
      <c r="K19" s="2" t="s">
        <v>3</v>
      </c>
      <c r="L19" s="2" t="s">
        <v>3</v>
      </c>
      <c r="M19" s="2" t="s">
        <v>3</v>
      </c>
      <c r="N19" s="128">
        <f t="shared" si="0"/>
        <v>10</v>
      </c>
      <c r="O19" s="2"/>
      <c r="R19" s="149">
        <f t="shared" si="1"/>
        <v>9</v>
      </c>
    </row>
    <row r="20" spans="1:20" s="22" customFormat="1" ht="18" customHeight="1">
      <c r="A20" s="2">
        <v>14</v>
      </c>
      <c r="B20" s="3" t="s">
        <v>55</v>
      </c>
      <c r="C20" s="2" t="s">
        <v>3</v>
      </c>
      <c r="D20" s="2">
        <v>1</v>
      </c>
      <c r="E20" s="2" t="s">
        <v>3</v>
      </c>
      <c r="F20" s="2">
        <v>4</v>
      </c>
      <c r="G20" s="2" t="s">
        <v>3</v>
      </c>
      <c r="H20" s="4">
        <v>2</v>
      </c>
      <c r="I20" s="2" t="s">
        <v>3</v>
      </c>
      <c r="J20" s="2" t="s">
        <v>3</v>
      </c>
      <c r="K20" s="2" t="s">
        <v>3</v>
      </c>
      <c r="L20" s="2" t="s">
        <v>3</v>
      </c>
      <c r="M20" s="2" t="s">
        <v>3</v>
      </c>
      <c r="N20" s="128">
        <f t="shared" si="0"/>
        <v>7</v>
      </c>
      <c r="O20" s="2"/>
      <c r="R20" s="149">
        <f t="shared" si="1"/>
        <v>6</v>
      </c>
    </row>
    <row r="21" spans="1:20" s="22" customFormat="1" ht="18" customHeight="1">
      <c r="A21" s="2">
        <v>15</v>
      </c>
      <c r="B21" s="3" t="s">
        <v>74</v>
      </c>
      <c r="C21" s="2" t="s">
        <v>3</v>
      </c>
      <c r="D21" s="2">
        <v>2</v>
      </c>
      <c r="E21" s="2" t="s">
        <v>3</v>
      </c>
      <c r="F21" s="2">
        <v>19</v>
      </c>
      <c r="G21" s="2" t="s">
        <v>3</v>
      </c>
      <c r="H21" s="4">
        <v>13</v>
      </c>
      <c r="I21" s="2" t="s">
        <v>3</v>
      </c>
      <c r="J21" s="2" t="s">
        <v>3</v>
      </c>
      <c r="K21" s="2" t="s">
        <v>3</v>
      </c>
      <c r="L21" s="2" t="s">
        <v>3</v>
      </c>
      <c r="M21" s="2" t="s">
        <v>3</v>
      </c>
      <c r="N21" s="128">
        <f t="shared" si="0"/>
        <v>34</v>
      </c>
      <c r="O21" s="2"/>
      <c r="R21" s="149">
        <f t="shared" si="1"/>
        <v>32</v>
      </c>
    </row>
    <row r="22" spans="1:20" s="22" customFormat="1" ht="18" customHeight="1">
      <c r="A22" s="2">
        <v>16</v>
      </c>
      <c r="B22" s="6" t="s">
        <v>75</v>
      </c>
      <c r="C22" s="2" t="s">
        <v>3</v>
      </c>
      <c r="D22" s="2">
        <v>1</v>
      </c>
      <c r="E22" s="2" t="s">
        <v>3</v>
      </c>
      <c r="F22" s="2">
        <v>19</v>
      </c>
      <c r="G22" s="2" t="s">
        <v>3</v>
      </c>
      <c r="H22" s="4">
        <v>11</v>
      </c>
      <c r="I22" s="2" t="s">
        <v>3</v>
      </c>
      <c r="J22" s="2" t="s">
        <v>3</v>
      </c>
      <c r="K22" s="2" t="s">
        <v>3</v>
      </c>
      <c r="L22" s="5" t="s">
        <v>3</v>
      </c>
      <c r="M22" s="5" t="s">
        <v>3</v>
      </c>
      <c r="N22" s="128">
        <f t="shared" si="0"/>
        <v>31</v>
      </c>
      <c r="O22" s="2"/>
      <c r="R22" s="149">
        <f t="shared" si="1"/>
        <v>30</v>
      </c>
    </row>
    <row r="23" spans="1:20" s="22" customFormat="1" ht="18" customHeight="1">
      <c r="A23" s="2">
        <v>17</v>
      </c>
      <c r="B23" s="3" t="s">
        <v>117</v>
      </c>
      <c r="C23" s="2" t="s">
        <v>3</v>
      </c>
      <c r="D23" s="2" t="s">
        <v>3</v>
      </c>
      <c r="E23" s="2" t="s">
        <v>3</v>
      </c>
      <c r="F23" s="2">
        <v>3</v>
      </c>
      <c r="G23" s="2" t="s">
        <v>3</v>
      </c>
      <c r="H23" s="4">
        <v>2</v>
      </c>
      <c r="I23" s="2" t="s">
        <v>3</v>
      </c>
      <c r="J23" s="2" t="s">
        <v>3</v>
      </c>
      <c r="K23" s="2" t="s">
        <v>3</v>
      </c>
      <c r="L23" s="5" t="s">
        <v>3</v>
      </c>
      <c r="M23" s="5" t="s">
        <v>3</v>
      </c>
      <c r="N23" s="128">
        <f t="shared" si="0"/>
        <v>5</v>
      </c>
      <c r="O23" s="2"/>
      <c r="R23" s="149">
        <f t="shared" si="1"/>
        <v>5</v>
      </c>
    </row>
    <row r="24" spans="1:20" s="22" customFormat="1" ht="18" customHeight="1">
      <c r="A24" s="2">
        <v>18</v>
      </c>
      <c r="B24" s="3" t="s">
        <v>77</v>
      </c>
      <c r="C24" s="2" t="s">
        <v>3</v>
      </c>
      <c r="D24" s="2" t="s">
        <v>3</v>
      </c>
      <c r="E24" s="2" t="s">
        <v>3</v>
      </c>
      <c r="F24" s="2">
        <v>3</v>
      </c>
      <c r="G24" s="2" t="s">
        <v>3</v>
      </c>
      <c r="H24" s="4">
        <v>2</v>
      </c>
      <c r="I24" s="2" t="s">
        <v>3</v>
      </c>
      <c r="J24" s="2" t="s">
        <v>3</v>
      </c>
      <c r="K24" s="2" t="s">
        <v>3</v>
      </c>
      <c r="L24" s="5" t="s">
        <v>3</v>
      </c>
      <c r="M24" s="5" t="s">
        <v>3</v>
      </c>
      <c r="N24" s="128">
        <f>SUM(C24:M24)</f>
        <v>5</v>
      </c>
      <c r="O24" s="2"/>
      <c r="R24" s="149">
        <f t="shared" si="1"/>
        <v>5</v>
      </c>
    </row>
    <row r="25" spans="1:20" s="22" customFormat="1" ht="18" customHeight="1">
      <c r="A25" s="2">
        <v>19</v>
      </c>
      <c r="B25" s="3" t="s">
        <v>76</v>
      </c>
      <c r="C25" s="2" t="s">
        <v>3</v>
      </c>
      <c r="D25" s="2" t="s">
        <v>3</v>
      </c>
      <c r="E25" s="2" t="s">
        <v>3</v>
      </c>
      <c r="F25" s="2">
        <v>3</v>
      </c>
      <c r="G25" s="2" t="s">
        <v>3</v>
      </c>
      <c r="H25" s="4">
        <v>3</v>
      </c>
      <c r="I25" s="2" t="s">
        <v>3</v>
      </c>
      <c r="J25" s="2" t="s">
        <v>3</v>
      </c>
      <c r="K25" s="2" t="s">
        <v>3</v>
      </c>
      <c r="L25" s="5" t="s">
        <v>3</v>
      </c>
      <c r="M25" s="5" t="s">
        <v>3</v>
      </c>
      <c r="N25" s="128">
        <f t="shared" si="0"/>
        <v>6</v>
      </c>
      <c r="O25" s="2"/>
      <c r="R25" s="149">
        <f t="shared" si="1"/>
        <v>6</v>
      </c>
    </row>
    <row r="26" spans="1:20" s="22" customFormat="1" ht="18" customHeight="1">
      <c r="A26" s="2">
        <v>20</v>
      </c>
      <c r="B26" s="3" t="s">
        <v>56</v>
      </c>
      <c r="C26" s="2" t="s">
        <v>3</v>
      </c>
      <c r="D26" s="2" t="s">
        <v>3</v>
      </c>
      <c r="E26" s="2" t="s">
        <v>3</v>
      </c>
      <c r="F26" s="2">
        <v>1</v>
      </c>
      <c r="G26" s="2" t="s">
        <v>3</v>
      </c>
      <c r="H26" s="4">
        <v>3</v>
      </c>
      <c r="I26" s="2" t="s">
        <v>3</v>
      </c>
      <c r="J26" s="2" t="s">
        <v>3</v>
      </c>
      <c r="K26" s="2" t="s">
        <v>3</v>
      </c>
      <c r="L26" s="5" t="s">
        <v>3</v>
      </c>
      <c r="M26" s="5">
        <v>6</v>
      </c>
      <c r="N26" s="128">
        <f t="shared" si="0"/>
        <v>10</v>
      </c>
      <c r="O26" s="2"/>
      <c r="R26" s="149">
        <f t="shared" si="1"/>
        <v>4</v>
      </c>
    </row>
    <row r="27" spans="1:20" s="22" customFormat="1" ht="18" customHeight="1">
      <c r="A27" s="2">
        <v>21</v>
      </c>
      <c r="B27" s="3" t="s">
        <v>51</v>
      </c>
      <c r="C27" s="2" t="s">
        <v>3</v>
      </c>
      <c r="D27" s="2" t="s">
        <v>3</v>
      </c>
      <c r="E27" s="2" t="s">
        <v>3</v>
      </c>
      <c r="F27" s="2">
        <v>2</v>
      </c>
      <c r="G27" s="2" t="s">
        <v>3</v>
      </c>
      <c r="H27" s="4">
        <v>1</v>
      </c>
      <c r="I27" s="2" t="s">
        <v>3</v>
      </c>
      <c r="J27" s="2" t="s">
        <v>3</v>
      </c>
      <c r="K27" s="2" t="s">
        <v>3</v>
      </c>
      <c r="L27" s="5"/>
      <c r="M27" s="5"/>
      <c r="N27" s="128">
        <f t="shared" si="0"/>
        <v>3</v>
      </c>
      <c r="O27" s="2"/>
      <c r="R27" s="149">
        <f t="shared" si="1"/>
        <v>3</v>
      </c>
    </row>
    <row r="28" spans="1:20" s="22" customFormat="1" ht="18" customHeight="1">
      <c r="A28" s="2">
        <v>22</v>
      </c>
      <c r="B28" s="3" t="s">
        <v>57</v>
      </c>
      <c r="C28" s="2" t="s">
        <v>3</v>
      </c>
      <c r="D28" s="2" t="s">
        <v>3</v>
      </c>
      <c r="E28" s="2" t="s">
        <v>3</v>
      </c>
      <c r="F28" s="2">
        <v>4</v>
      </c>
      <c r="G28" s="2" t="s">
        <v>3</v>
      </c>
      <c r="H28" s="4">
        <v>3</v>
      </c>
      <c r="I28" s="2" t="s">
        <v>3</v>
      </c>
      <c r="J28" s="2" t="s">
        <v>3</v>
      </c>
      <c r="K28" s="2" t="s">
        <v>3</v>
      </c>
      <c r="L28" s="5" t="s">
        <v>3</v>
      </c>
      <c r="M28" s="5" t="s">
        <v>3</v>
      </c>
      <c r="N28" s="128">
        <f t="shared" si="0"/>
        <v>7</v>
      </c>
      <c r="O28" s="2"/>
      <c r="R28" s="149">
        <f t="shared" si="1"/>
        <v>7</v>
      </c>
    </row>
    <row r="29" spans="1:20" s="22" customFormat="1" ht="18" customHeight="1">
      <c r="A29" s="2">
        <v>23</v>
      </c>
      <c r="B29" s="3" t="s">
        <v>58</v>
      </c>
      <c r="C29" s="2" t="s">
        <v>3</v>
      </c>
      <c r="D29" s="2" t="s">
        <v>3</v>
      </c>
      <c r="E29" s="2" t="s">
        <v>3</v>
      </c>
      <c r="F29" s="2">
        <v>3</v>
      </c>
      <c r="G29" s="2" t="s">
        <v>3</v>
      </c>
      <c r="H29" s="4">
        <v>2</v>
      </c>
      <c r="I29" s="2" t="s">
        <v>3</v>
      </c>
      <c r="J29" s="2" t="s">
        <v>3</v>
      </c>
      <c r="K29" s="2" t="s">
        <v>3</v>
      </c>
      <c r="L29" s="5" t="s">
        <v>3</v>
      </c>
      <c r="M29" s="5" t="s">
        <v>3</v>
      </c>
      <c r="N29" s="128">
        <f t="shared" si="0"/>
        <v>5</v>
      </c>
      <c r="O29" s="2"/>
      <c r="R29" s="149">
        <f t="shared" si="1"/>
        <v>5</v>
      </c>
    </row>
    <row r="30" spans="1:20" s="22" customFormat="1" ht="18" customHeight="1">
      <c r="A30" s="2">
        <v>24</v>
      </c>
      <c r="B30" s="3" t="s">
        <v>59</v>
      </c>
      <c r="C30" s="2" t="s">
        <v>3</v>
      </c>
      <c r="D30" s="2" t="s">
        <v>3</v>
      </c>
      <c r="E30" s="2" t="s">
        <v>3</v>
      </c>
      <c r="F30" s="2">
        <v>1</v>
      </c>
      <c r="G30" s="2" t="s">
        <v>3</v>
      </c>
      <c r="H30" s="4">
        <v>5</v>
      </c>
      <c r="I30" s="2" t="s">
        <v>3</v>
      </c>
      <c r="J30" s="2" t="s">
        <v>3</v>
      </c>
      <c r="K30" s="2" t="s">
        <v>3</v>
      </c>
      <c r="L30" s="5" t="s">
        <v>3</v>
      </c>
      <c r="M30" s="5" t="s">
        <v>3</v>
      </c>
      <c r="N30" s="128">
        <f t="shared" si="0"/>
        <v>6</v>
      </c>
      <c r="O30" s="2"/>
      <c r="R30" s="149">
        <f t="shared" si="1"/>
        <v>6</v>
      </c>
    </row>
    <row r="31" spans="1:20" s="9" customFormat="1" ht="18" customHeight="1">
      <c r="A31" s="246" t="s">
        <v>64</v>
      </c>
      <c r="B31" s="246"/>
      <c r="C31" s="128">
        <f t="shared" ref="C31:M31" si="3">SUM(C6:C30)</f>
        <v>97</v>
      </c>
      <c r="D31" s="128">
        <f t="shared" si="3"/>
        <v>15</v>
      </c>
      <c r="E31" s="128">
        <f t="shared" si="3"/>
        <v>326</v>
      </c>
      <c r="F31" s="128">
        <f>SUM(F6:F30)</f>
        <v>172</v>
      </c>
      <c r="G31" s="128">
        <f>SUM(G6:G30)</f>
        <v>15</v>
      </c>
      <c r="H31" s="128">
        <f>SUM(H6:H30)</f>
        <v>154</v>
      </c>
      <c r="I31" s="128">
        <f t="shared" si="3"/>
        <v>2</v>
      </c>
      <c r="J31" s="128">
        <f t="shared" si="3"/>
        <v>11</v>
      </c>
      <c r="K31" s="7">
        <f t="shared" si="3"/>
        <v>0</v>
      </c>
      <c r="L31" s="7">
        <f>SUM(L6:L30)</f>
        <v>0</v>
      </c>
      <c r="M31" s="7">
        <f t="shared" si="3"/>
        <v>6</v>
      </c>
      <c r="N31" s="128">
        <f>SUM(N6:N30)</f>
        <v>798</v>
      </c>
      <c r="O31" s="128"/>
      <c r="Q31" s="127">
        <f>F31+H31</f>
        <v>326</v>
      </c>
      <c r="R31" s="149">
        <f>SUM(R6:R30)</f>
        <v>667</v>
      </c>
      <c r="T31" s="25"/>
    </row>
    <row r="32" spans="1:20" s="9" customFormat="1" ht="18" customHeight="1">
      <c r="A32" s="8"/>
      <c r="B32" s="8"/>
      <c r="C32" s="255">
        <f>SUM(C31:D31)</f>
        <v>112</v>
      </c>
      <c r="D32" s="256"/>
      <c r="E32" s="259">
        <f>SUM(E31:F31)</f>
        <v>498</v>
      </c>
      <c r="F32" s="260"/>
      <c r="G32" s="259">
        <f>SUM(G31:H31)</f>
        <v>169</v>
      </c>
      <c r="H32" s="260"/>
      <c r="I32" s="261">
        <f>SUM(I31)</f>
        <v>2</v>
      </c>
      <c r="J32" s="261">
        <f>SUM(J31)</f>
        <v>11</v>
      </c>
      <c r="K32" s="263">
        <f>SUM(K31:L31)</f>
        <v>0</v>
      </c>
      <c r="L32" s="264"/>
      <c r="M32" s="267">
        <f>SUM(M31)</f>
        <v>6</v>
      </c>
      <c r="N32" s="8"/>
      <c r="O32" s="8"/>
      <c r="R32" s="149"/>
    </row>
    <row r="33" spans="1:18" s="9" customFormat="1" ht="24">
      <c r="A33" s="127"/>
      <c r="C33" s="257"/>
      <c r="D33" s="258"/>
      <c r="E33" s="246">
        <f>SUM(E31:H31)</f>
        <v>667</v>
      </c>
      <c r="F33" s="246"/>
      <c r="G33" s="246"/>
      <c r="H33" s="246"/>
      <c r="I33" s="262"/>
      <c r="J33" s="262"/>
      <c r="K33" s="265"/>
      <c r="L33" s="266"/>
      <c r="M33" s="268"/>
      <c r="N33" s="127"/>
      <c r="O33" s="127"/>
      <c r="R33" s="149"/>
    </row>
    <row r="34" spans="1:18" s="11" customFormat="1" ht="12" customHeight="1">
      <c r="A34" s="10"/>
      <c r="C34" s="10"/>
      <c r="D34" s="10"/>
      <c r="E34" s="10"/>
      <c r="F34" s="10"/>
      <c r="G34" s="10"/>
      <c r="H34" s="12"/>
      <c r="I34" s="10"/>
      <c r="J34" s="10"/>
      <c r="K34" s="10"/>
      <c r="L34" s="10"/>
      <c r="M34" s="10"/>
      <c r="N34" s="127"/>
      <c r="O34" s="10"/>
      <c r="R34" s="149"/>
    </row>
    <row r="35" spans="1:18" s="9" customFormat="1" ht="24">
      <c r="A35" s="127"/>
      <c r="B35" s="128" t="s">
        <v>160</v>
      </c>
      <c r="C35" s="270" t="s">
        <v>2</v>
      </c>
      <c r="D35" s="270"/>
      <c r="E35" s="246">
        <f>SUM(C31+E31+G31+M31)</f>
        <v>444</v>
      </c>
      <c r="F35" s="246"/>
      <c r="G35" s="127"/>
      <c r="H35" s="13"/>
      <c r="I35" s="246" t="s">
        <v>78</v>
      </c>
      <c r="J35" s="246"/>
      <c r="K35" s="127"/>
      <c r="L35" s="269"/>
      <c r="M35" s="269"/>
      <c r="N35" s="269"/>
      <c r="O35" s="127"/>
      <c r="R35" s="149"/>
    </row>
    <row r="36" spans="1:18" s="9" customFormat="1" ht="24">
      <c r="A36" s="127"/>
      <c r="B36" s="128" t="s">
        <v>81</v>
      </c>
      <c r="C36" s="270" t="s">
        <v>72</v>
      </c>
      <c r="D36" s="270"/>
      <c r="E36" s="246">
        <f>SUM(D31+F31+H31+I31+J31)</f>
        <v>354</v>
      </c>
      <c r="F36" s="246"/>
      <c r="G36" s="127"/>
      <c r="H36" s="13"/>
      <c r="I36" s="246">
        <f>SUM(C31:M31)</f>
        <v>798</v>
      </c>
      <c r="J36" s="246"/>
      <c r="K36" s="127"/>
      <c r="L36" s="269"/>
      <c r="M36" s="269"/>
      <c r="N36" s="269"/>
      <c r="O36" s="127"/>
      <c r="R36" s="149"/>
    </row>
    <row r="37" spans="1:18" s="14" customFormat="1" ht="20.25">
      <c r="B37" s="246" t="s">
        <v>64</v>
      </c>
      <c r="C37" s="246"/>
      <c r="D37" s="246"/>
      <c r="E37" s="246">
        <f>SUM(E35:F36)</f>
        <v>798</v>
      </c>
      <c r="F37" s="246"/>
      <c r="H37" s="16"/>
      <c r="L37" s="269" t="s">
        <v>161</v>
      </c>
      <c r="M37" s="269"/>
      <c r="N37" s="269"/>
      <c r="R37" s="148"/>
    </row>
    <row r="38" spans="1:18" s="14" customFormat="1" ht="24">
      <c r="B38" s="23"/>
      <c r="H38" s="16"/>
      <c r="L38" s="269" t="s">
        <v>118</v>
      </c>
      <c r="M38" s="269"/>
      <c r="N38" s="269"/>
      <c r="R38" s="148"/>
    </row>
    <row r="39" spans="1:18" s="14" customFormat="1" ht="24">
      <c r="B39" s="24"/>
      <c r="H39" s="16"/>
      <c r="N39" s="17"/>
      <c r="R39" s="148"/>
    </row>
    <row r="40" spans="1:18" s="14" customFormat="1">
      <c r="B40" s="15"/>
      <c r="H40" s="16"/>
      <c r="N40" s="17"/>
      <c r="R40" s="148"/>
    </row>
    <row r="41" spans="1:18" s="14" customFormat="1">
      <c r="B41" s="15"/>
      <c r="H41" s="16"/>
      <c r="N41" s="17"/>
      <c r="R41" s="148"/>
    </row>
    <row r="42" spans="1:18" s="14" customFormat="1">
      <c r="B42" s="15"/>
      <c r="H42" s="16"/>
      <c r="N42" s="17"/>
      <c r="R42" s="148"/>
    </row>
    <row r="43" spans="1:18" s="14" customFormat="1">
      <c r="B43" s="15"/>
      <c r="H43" s="16"/>
      <c r="N43" s="17"/>
      <c r="R43" s="148"/>
    </row>
    <row r="44" spans="1:18" s="14" customFormat="1">
      <c r="B44" s="15"/>
      <c r="H44" s="16"/>
      <c r="N44" s="17"/>
      <c r="R44" s="148"/>
    </row>
    <row r="45" spans="1:18" s="14" customFormat="1">
      <c r="B45" s="15"/>
      <c r="H45" s="16"/>
      <c r="N45" s="17"/>
      <c r="R45" s="148"/>
    </row>
    <row r="46" spans="1:18" s="14" customFormat="1">
      <c r="B46" s="15"/>
      <c r="H46" s="16"/>
      <c r="N46" s="17"/>
      <c r="R46" s="148"/>
    </row>
    <row r="47" spans="1:18" s="14" customFormat="1">
      <c r="B47" s="15"/>
      <c r="H47" s="16"/>
      <c r="N47" s="17"/>
      <c r="R47" s="148"/>
    </row>
    <row r="48" spans="1:18" s="14" customFormat="1">
      <c r="B48" s="15"/>
      <c r="H48" s="16"/>
      <c r="N48" s="17"/>
      <c r="R48" s="148"/>
    </row>
    <row r="49" spans="2:18" s="14" customFormat="1">
      <c r="B49" s="15"/>
      <c r="H49" s="16"/>
      <c r="N49" s="17"/>
      <c r="R49" s="148"/>
    </row>
    <row r="50" spans="2:18" s="14" customFormat="1">
      <c r="B50" s="15"/>
      <c r="H50" s="16"/>
      <c r="N50" s="17"/>
      <c r="R50" s="148"/>
    </row>
    <row r="51" spans="2:18" s="14" customFormat="1">
      <c r="B51" s="15"/>
      <c r="H51" s="16"/>
      <c r="N51" s="17"/>
      <c r="R51" s="148"/>
    </row>
    <row r="52" spans="2:18" s="14" customFormat="1">
      <c r="B52" s="15"/>
      <c r="H52" s="16"/>
      <c r="N52" s="17"/>
      <c r="R52" s="148"/>
    </row>
    <row r="53" spans="2:18" s="14" customFormat="1">
      <c r="B53" s="15"/>
      <c r="H53" s="16"/>
      <c r="N53" s="17"/>
      <c r="R53" s="148"/>
    </row>
    <row r="54" spans="2:18" s="14" customFormat="1">
      <c r="B54" s="15"/>
      <c r="H54" s="16"/>
      <c r="N54" s="17"/>
      <c r="R54" s="148"/>
    </row>
    <row r="55" spans="2:18" s="14" customFormat="1">
      <c r="B55" s="15"/>
      <c r="H55" s="16"/>
      <c r="N55" s="17"/>
      <c r="R55" s="148"/>
    </row>
    <row r="56" spans="2:18" s="14" customFormat="1">
      <c r="B56" s="15"/>
      <c r="H56" s="16"/>
      <c r="N56" s="17"/>
      <c r="R56" s="148"/>
    </row>
    <row r="57" spans="2:18" s="14" customFormat="1">
      <c r="B57" s="15"/>
      <c r="H57" s="16"/>
      <c r="N57" s="17"/>
      <c r="R57" s="148"/>
    </row>
    <row r="58" spans="2:18" s="14" customFormat="1">
      <c r="B58" s="15"/>
      <c r="H58" s="16"/>
      <c r="N58" s="17"/>
      <c r="R58" s="148"/>
    </row>
    <row r="59" spans="2:18" s="14" customFormat="1">
      <c r="B59" s="15"/>
      <c r="H59" s="16"/>
      <c r="N59" s="17"/>
      <c r="R59" s="148"/>
    </row>
    <row r="60" spans="2:18" s="14" customFormat="1">
      <c r="B60" s="15"/>
      <c r="H60" s="16"/>
      <c r="N60" s="17"/>
      <c r="R60" s="148"/>
    </row>
    <row r="61" spans="2:18" s="14" customFormat="1">
      <c r="B61" s="15"/>
      <c r="H61" s="16"/>
      <c r="N61" s="17"/>
      <c r="R61" s="148"/>
    </row>
    <row r="62" spans="2:18" s="14" customFormat="1">
      <c r="B62" s="15"/>
      <c r="H62" s="16"/>
      <c r="N62" s="17"/>
      <c r="R62" s="148"/>
    </row>
    <row r="63" spans="2:18" s="14" customFormat="1">
      <c r="B63" s="15"/>
      <c r="H63" s="16"/>
      <c r="N63" s="17"/>
      <c r="R63" s="148"/>
    </row>
    <row r="64" spans="2:18" s="14" customFormat="1">
      <c r="B64" s="15"/>
      <c r="H64" s="16"/>
      <c r="N64" s="17"/>
      <c r="R64" s="148"/>
    </row>
    <row r="65" spans="2:18" s="14" customFormat="1">
      <c r="B65" s="15"/>
      <c r="H65" s="16"/>
      <c r="N65" s="17"/>
      <c r="R65" s="148"/>
    </row>
    <row r="66" spans="2:18" s="14" customFormat="1">
      <c r="B66" s="15"/>
      <c r="H66" s="16"/>
      <c r="N66" s="17"/>
      <c r="R66" s="148"/>
    </row>
    <row r="67" spans="2:18" s="14" customFormat="1">
      <c r="B67" s="15"/>
      <c r="H67" s="16"/>
      <c r="N67" s="17"/>
      <c r="R67" s="148"/>
    </row>
    <row r="68" spans="2:18" s="14" customFormat="1">
      <c r="B68" s="15"/>
      <c r="H68" s="16"/>
      <c r="N68" s="17"/>
      <c r="R68" s="148"/>
    </row>
    <row r="69" spans="2:18" s="14" customFormat="1">
      <c r="B69" s="15"/>
      <c r="H69" s="16"/>
      <c r="N69" s="17"/>
      <c r="R69" s="148"/>
    </row>
    <row r="70" spans="2:18" s="14" customFormat="1">
      <c r="B70" s="15"/>
      <c r="H70" s="16"/>
      <c r="N70" s="17"/>
      <c r="R70" s="148"/>
    </row>
    <row r="71" spans="2:18" s="14" customFormat="1">
      <c r="B71" s="15"/>
      <c r="H71" s="16"/>
      <c r="N71" s="17"/>
      <c r="R71" s="148"/>
    </row>
    <row r="72" spans="2:18" s="14" customFormat="1">
      <c r="B72" s="15"/>
      <c r="H72" s="16"/>
      <c r="N72" s="17"/>
      <c r="R72" s="148"/>
    </row>
    <row r="73" spans="2:18" s="14" customFormat="1">
      <c r="B73" s="15"/>
      <c r="H73" s="16"/>
      <c r="N73" s="17"/>
      <c r="R73" s="148"/>
    </row>
    <row r="74" spans="2:18" s="14" customFormat="1">
      <c r="B74" s="15"/>
      <c r="H74" s="16"/>
      <c r="N74" s="17"/>
      <c r="R74" s="148"/>
    </row>
    <row r="75" spans="2:18" s="14" customFormat="1">
      <c r="B75" s="15"/>
      <c r="H75" s="16"/>
      <c r="N75" s="17"/>
      <c r="R75" s="148"/>
    </row>
    <row r="76" spans="2:18" s="14" customFormat="1">
      <c r="B76" s="15"/>
      <c r="H76" s="16"/>
      <c r="N76" s="17"/>
      <c r="R76" s="148"/>
    </row>
    <row r="77" spans="2:18" s="14" customFormat="1">
      <c r="B77" s="15"/>
      <c r="H77" s="16"/>
      <c r="N77" s="17"/>
      <c r="R77" s="148"/>
    </row>
    <row r="78" spans="2:18" s="14" customFormat="1">
      <c r="B78" s="15"/>
      <c r="H78" s="16"/>
      <c r="N78" s="17"/>
      <c r="R78" s="148"/>
    </row>
    <row r="79" spans="2:18" s="14" customFormat="1">
      <c r="B79" s="15"/>
      <c r="H79" s="16"/>
      <c r="N79" s="17"/>
      <c r="R79" s="148"/>
    </row>
    <row r="80" spans="2:18" s="14" customFormat="1">
      <c r="B80" s="15"/>
      <c r="H80" s="16"/>
      <c r="N80" s="17"/>
      <c r="R80" s="148"/>
    </row>
    <row r="81" spans="2:18" s="14" customFormat="1">
      <c r="B81" s="15"/>
      <c r="H81" s="16"/>
      <c r="N81" s="17"/>
      <c r="R81" s="148"/>
    </row>
    <row r="82" spans="2:18" s="14" customFormat="1">
      <c r="B82" s="15"/>
      <c r="H82" s="16"/>
      <c r="N82" s="17"/>
      <c r="R82" s="148"/>
    </row>
    <row r="83" spans="2:18" s="14" customFormat="1">
      <c r="B83" s="15"/>
      <c r="H83" s="16"/>
      <c r="N83" s="17"/>
      <c r="R83" s="148"/>
    </row>
    <row r="84" spans="2:18" s="14" customFormat="1">
      <c r="B84" s="15"/>
      <c r="H84" s="16"/>
      <c r="N84" s="17"/>
      <c r="R84" s="148"/>
    </row>
    <row r="85" spans="2:18" s="14" customFormat="1">
      <c r="B85" s="15"/>
      <c r="H85" s="16"/>
      <c r="N85" s="17"/>
      <c r="R85" s="148"/>
    </row>
    <row r="86" spans="2:18" s="14" customFormat="1">
      <c r="B86" s="15"/>
      <c r="H86" s="16"/>
      <c r="N86" s="17"/>
      <c r="R86" s="148"/>
    </row>
    <row r="87" spans="2:18" s="14" customFormat="1">
      <c r="B87" s="15"/>
      <c r="H87" s="16"/>
      <c r="N87" s="17"/>
      <c r="R87" s="148"/>
    </row>
    <row r="88" spans="2:18" s="14" customFormat="1">
      <c r="B88" s="15"/>
      <c r="H88" s="16"/>
      <c r="N88" s="17"/>
      <c r="R88" s="148"/>
    </row>
    <row r="89" spans="2:18" s="14" customFormat="1">
      <c r="B89" s="15"/>
      <c r="H89" s="16"/>
      <c r="N89" s="17"/>
      <c r="R89" s="148"/>
    </row>
  </sheetData>
  <mergeCells count="36">
    <mergeCell ref="B37:D37"/>
    <mergeCell ref="E37:F37"/>
    <mergeCell ref="L37:N37"/>
    <mergeCell ref="L38:N38"/>
    <mergeCell ref="C35:D35"/>
    <mergeCell ref="E35:F35"/>
    <mergeCell ref="I35:J35"/>
    <mergeCell ref="L35:N35"/>
    <mergeCell ref="C36:D36"/>
    <mergeCell ref="E36:F36"/>
    <mergeCell ref="I36:J36"/>
    <mergeCell ref="L36:N36"/>
    <mergeCell ref="B12:O12"/>
    <mergeCell ref="A31:B31"/>
    <mergeCell ref="C32:D33"/>
    <mergeCell ref="E32:F32"/>
    <mergeCell ref="G32:H32"/>
    <mergeCell ref="I32:I33"/>
    <mergeCell ref="J32:J33"/>
    <mergeCell ref="K32:L33"/>
    <mergeCell ref="M32:M33"/>
    <mergeCell ref="E33:H33"/>
    <mergeCell ref="B1:O1"/>
    <mergeCell ref="A2:A5"/>
    <mergeCell ref="B2:B5"/>
    <mergeCell ref="C2:M2"/>
    <mergeCell ref="N2:N5"/>
    <mergeCell ref="O2:O5"/>
    <mergeCell ref="C3:D4"/>
    <mergeCell ref="E3:H3"/>
    <mergeCell ref="I3:I4"/>
    <mergeCell ref="J3:J5"/>
    <mergeCell ref="K3:L4"/>
    <mergeCell ref="M3:M5"/>
    <mergeCell ref="E4:F4"/>
    <mergeCell ref="G4:H4"/>
  </mergeCells>
  <printOptions horizontalCentered="1"/>
  <pageMargins left="0" right="0" top="0.35433070866141736" bottom="0" header="0.31496062992125984" footer="0"/>
  <pageSetup paperSize="9"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ภาพรวมปริญญาตรี</vt:lpstr>
      <vt:lpstr>ป.ตรี ปกติ</vt:lpstr>
      <vt:lpstr>ป.ตรี กศ พบ</vt:lpstr>
      <vt:lpstr>บัณฑิตศึกษา</vt:lpstr>
      <vt:lpstr>สรุปจำนวน ขรก+พม  สายวิชาการ</vt:lpstr>
      <vt:lpstr>รวมบุคลากรทั้งหมด</vt:lpstr>
      <vt:lpstr>รวมบุคลากรทั้งหมด!Print_Area</vt:lpstr>
      <vt:lpstr>'สรุปจำนวน ขรก+พม  สายวิชาการ'!Print_Area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ssssss</dc:creator>
  <cp:lastModifiedBy>apple</cp:lastModifiedBy>
  <cp:lastPrinted>2021-09-14T08:17:19Z</cp:lastPrinted>
  <dcterms:created xsi:type="dcterms:W3CDTF">2016-10-20T02:38:26Z</dcterms:created>
  <dcterms:modified xsi:type="dcterms:W3CDTF">2021-09-20T03:02:32Z</dcterms:modified>
</cp:coreProperties>
</file>