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G:\nutchy_work_2018\ระบบงาน\ข้อมูลส่งสกอ\2566\"/>
    </mc:Choice>
  </mc:AlternateContent>
  <xr:revisionPtr revIDLastSave="0" documentId="13_ncr:1_{F035344D-EF6B-4F6A-BC84-D5A98B186C86}" xr6:coauthVersionLast="36" xr6:coauthVersionMax="36" xr10:uidLastSave="{00000000-0000-0000-0000-000000000000}"/>
  <bookViews>
    <workbookView xWindow="0" yWindow="0" windowWidth="21690" windowHeight="10530" xr2:uid="{00000000-000D-0000-FFFF-FFFF00000000}"/>
  </bookViews>
  <sheets>
    <sheet name="รายงานจำนวนนศ_ป.ตรี" sheetId="1" r:id="rId1"/>
    <sheet name="รายงานจำนวนนศ_บัณฑิต" sheetId="2" r:id="rId2"/>
    <sheet name="ผู้สำเร็จการศึกษา_ป.ตรี" sheetId="4" r:id="rId3"/>
    <sheet name="ผู้สำเร็จการศึกษา_บัณฑิต" sheetId="3" r:id="rId4"/>
    <sheet name="รายงานบุคลากร1" sheetId="5" r:id="rId5"/>
    <sheet name="รายงานบุคลากร2" sheetId="6" r:id="rId6"/>
  </sheets>
  <definedNames>
    <definedName name="_xlnm.Print_Area" localSheetId="4">รายงานบุคลากร1!$A$1:$O$38</definedName>
    <definedName name="_xlnm.Print_Area" localSheetId="5">รายงานบุคลากร2!$A$1:$AM$27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6" l="1"/>
  <c r="O23" i="6"/>
  <c r="N23" i="6"/>
  <c r="E23" i="6"/>
  <c r="AW21" i="6"/>
  <c r="AU22" i="6" s="1"/>
  <c r="AV21" i="6"/>
  <c r="AQ21" i="6"/>
  <c r="U19" i="6"/>
  <c r="N19" i="6"/>
  <c r="D19" i="6"/>
  <c r="AG14" i="6"/>
  <c r="AF14" i="6"/>
  <c r="AC14" i="6"/>
  <c r="P23" i="6" s="1"/>
  <c r="Z14" i="6"/>
  <c r="W14" i="6"/>
  <c r="S14" i="6"/>
  <c r="M23" i="6" s="1"/>
  <c r="M14" i="6"/>
  <c r="R19" i="6" s="1"/>
  <c r="J14" i="6"/>
  <c r="M19" i="6" s="1"/>
  <c r="G14" i="6"/>
  <c r="L19" i="6" s="1"/>
  <c r="C14" i="6"/>
  <c r="AL13" i="6"/>
  <c r="AK13" i="6"/>
  <c r="T23" i="6" s="1"/>
  <c r="AJ13" i="6"/>
  <c r="AJ14" i="6" s="1"/>
  <c r="AI13" i="6"/>
  <c r="AH13" i="6"/>
  <c r="R23" i="6" s="1"/>
  <c r="AG13" i="6"/>
  <c r="AF13" i="6"/>
  <c r="AE13" i="6"/>
  <c r="AD13" i="6"/>
  <c r="AC13" i="6"/>
  <c r="AB13" i="6"/>
  <c r="AA13" i="6"/>
  <c r="Z13" i="6"/>
  <c r="Y13" i="6"/>
  <c r="AT21" i="6" s="1"/>
  <c r="X13" i="6"/>
  <c r="AS21" i="6" s="1"/>
  <c r="W13" i="6"/>
  <c r="V13" i="6"/>
  <c r="L23" i="6" s="1"/>
  <c r="U13" i="6"/>
  <c r="AP21" i="6" s="1"/>
  <c r="T13" i="6"/>
  <c r="S13" i="6"/>
  <c r="P13" i="6"/>
  <c r="O13" i="6"/>
  <c r="O14" i="6" s="1"/>
  <c r="M13" i="6"/>
  <c r="L13" i="6"/>
  <c r="K13" i="6"/>
  <c r="J13" i="6"/>
  <c r="I13" i="6"/>
  <c r="H13" i="6"/>
  <c r="G13" i="6"/>
  <c r="F13" i="6"/>
  <c r="D23" i="6" s="1"/>
  <c r="E13" i="6"/>
  <c r="C23" i="6" s="1"/>
  <c r="D13" i="6"/>
  <c r="C13" i="6"/>
  <c r="B23" i="6" s="1"/>
  <c r="AV12" i="6"/>
  <c r="AU12" i="6"/>
  <c r="AT12" i="6"/>
  <c r="AW12" i="6" s="1"/>
  <c r="AM12" i="6"/>
  <c r="N12" i="6"/>
  <c r="AR12" i="6" s="1"/>
  <c r="AS12" i="6" s="1"/>
  <c r="AU11" i="6"/>
  <c r="AT11" i="6"/>
  <c r="AW11" i="6" s="1"/>
  <c r="AR11" i="6"/>
  <c r="AQ11" i="6"/>
  <c r="AP11" i="6"/>
  <c r="AS11" i="6" s="1"/>
  <c r="N11" i="6"/>
  <c r="AN11" i="6" s="1"/>
  <c r="B11" i="6"/>
  <c r="AM11" i="6" s="1"/>
  <c r="AU10" i="6"/>
  <c r="AT10" i="6"/>
  <c r="AW10" i="6" s="1"/>
  <c r="AR10" i="6"/>
  <c r="AQ10" i="6"/>
  <c r="AP10" i="6"/>
  <c r="AS10" i="6" s="1"/>
  <c r="AN10" i="6"/>
  <c r="N10" i="6"/>
  <c r="B10" i="6"/>
  <c r="AM10" i="6" s="1"/>
  <c r="AW9" i="6"/>
  <c r="AU9" i="6"/>
  <c r="AT9" i="6"/>
  <c r="AS9" i="6"/>
  <c r="AR9" i="6"/>
  <c r="AQ9" i="6"/>
  <c r="AP9" i="6"/>
  <c r="AN9" i="6"/>
  <c r="AM9" i="6"/>
  <c r="N9" i="6"/>
  <c r="B9" i="6"/>
  <c r="AW8" i="6"/>
  <c r="AV8" i="6"/>
  <c r="AV13" i="6" s="1"/>
  <c r="AU8" i="6"/>
  <c r="AT8" i="6"/>
  <c r="AS8" i="6"/>
  <c r="AR8" i="6"/>
  <c r="AQ8" i="6"/>
  <c r="AP8" i="6"/>
  <c r="AN8" i="6"/>
  <c r="AM8" i="6"/>
  <c r="N8" i="6"/>
  <c r="B8" i="6"/>
  <c r="AW7" i="6"/>
  <c r="AW13" i="6" s="1"/>
  <c r="AU7" i="6"/>
  <c r="AU13" i="6" s="1"/>
  <c r="AT7" i="6"/>
  <c r="AR7" i="6"/>
  <c r="AQ7" i="6"/>
  <c r="AQ13" i="6" s="1"/>
  <c r="AP7" i="6"/>
  <c r="AO7" i="6"/>
  <c r="AO13" i="6" s="1"/>
  <c r="AN7" i="6"/>
  <c r="AM7" i="6"/>
  <c r="AM13" i="6" s="1"/>
  <c r="N7" i="6"/>
  <c r="N13" i="6" s="1"/>
  <c r="B7" i="6"/>
  <c r="B14" i="6" s="1"/>
  <c r="W23" i="6" l="1"/>
  <c r="AR13" i="6"/>
  <c r="Q23" i="6"/>
  <c r="I23" i="6"/>
  <c r="B19" i="6"/>
  <c r="AO14" i="6"/>
  <c r="AR22" i="6"/>
  <c r="AP13" i="6"/>
  <c r="AT13" i="6"/>
  <c r="AT14" i="6" s="1"/>
  <c r="K23" i="6"/>
  <c r="AS7" i="6"/>
  <c r="AS13" i="6" s="1"/>
  <c r="AN12" i="6"/>
  <c r="G19" i="6"/>
  <c r="AG19" i="6"/>
  <c r="F23" i="6"/>
  <c r="AY13" i="6"/>
  <c r="X19" i="6"/>
  <c r="AX11" i="6"/>
  <c r="N14" i="6"/>
  <c r="AH14" i="6"/>
  <c r="AG15" i="6" s="1"/>
  <c r="H19" i="6"/>
  <c r="AO21" i="6"/>
  <c r="G23" i="6"/>
  <c r="I19" i="6"/>
  <c r="AO22" i="6" l="1"/>
  <c r="AX21" i="6"/>
  <c r="J19" i="6"/>
  <c r="E19" i="6"/>
  <c r="K19" i="6"/>
  <c r="O19" i="6" s="1"/>
  <c r="C19" i="6"/>
  <c r="N15" i="6"/>
  <c r="B16" i="6" s="1"/>
  <c r="Y23" i="6"/>
  <c r="I32" i="5" l="1"/>
  <c r="M31" i="5"/>
  <c r="M32" i="5" s="1"/>
  <c r="L31" i="5"/>
  <c r="K31" i="5"/>
  <c r="J31" i="5"/>
  <c r="J32" i="5" s="1"/>
  <c r="I31" i="5"/>
  <c r="H31" i="5"/>
  <c r="G31" i="5"/>
  <c r="G32" i="5" s="1"/>
  <c r="F31" i="5"/>
  <c r="E31" i="5"/>
  <c r="D31" i="5"/>
  <c r="C31" i="5"/>
  <c r="N30" i="5"/>
  <c r="N29" i="5"/>
  <c r="N28" i="5"/>
  <c r="N27" i="5"/>
  <c r="N26" i="5"/>
  <c r="N25" i="5"/>
  <c r="N24" i="5"/>
  <c r="N23" i="5"/>
  <c r="N22" i="5"/>
  <c r="N21" i="5"/>
  <c r="N20" i="5"/>
  <c r="N19" i="5"/>
  <c r="N18" i="5"/>
  <c r="N17" i="5"/>
  <c r="N16" i="5"/>
  <c r="N15" i="5"/>
  <c r="N14" i="5"/>
  <c r="N13" i="5"/>
  <c r="N11" i="5"/>
  <c r="N10" i="5"/>
  <c r="N9" i="5"/>
  <c r="N8" i="5"/>
  <c r="N7" i="5"/>
  <c r="N6" i="5"/>
  <c r="N31" i="5" l="1"/>
  <c r="E36" i="5"/>
  <c r="E33" i="5"/>
  <c r="K32" i="5"/>
  <c r="E32" i="5"/>
  <c r="I36" i="5"/>
  <c r="C32" i="5"/>
  <c r="E35" i="5"/>
  <c r="E37" i="5" s="1"/>
  <c r="D21" i="4" l="1"/>
  <c r="C21" i="4"/>
  <c r="B21" i="4"/>
  <c r="E21" i="4" s="1"/>
  <c r="E20" i="4"/>
  <c r="E19" i="4"/>
  <c r="E18" i="4"/>
  <c r="E17" i="4"/>
  <c r="E16" i="4"/>
  <c r="E15" i="4"/>
  <c r="E14" i="4"/>
  <c r="E13" i="4"/>
  <c r="E12" i="4"/>
  <c r="E11" i="4"/>
  <c r="E10" i="4"/>
  <c r="E9" i="4"/>
  <c r="E8" i="4"/>
  <c r="E7" i="4"/>
  <c r="E6" i="4"/>
  <c r="E5" i="4"/>
  <c r="H25" i="3"/>
  <c r="H24" i="3"/>
  <c r="H23" i="3"/>
  <c r="H22" i="3"/>
  <c r="H21" i="3"/>
  <c r="H20" i="3"/>
  <c r="H19" i="3"/>
  <c r="H18" i="3"/>
  <c r="H17" i="3"/>
  <c r="H16" i="3"/>
  <c r="H15" i="3"/>
  <c r="H14" i="3"/>
  <c r="H13" i="3"/>
  <c r="H12" i="3"/>
  <c r="H11" i="3"/>
  <c r="H10" i="3"/>
  <c r="H9" i="3"/>
  <c r="H8" i="3"/>
  <c r="H7" i="3"/>
  <c r="H6" i="3"/>
  <c r="H5" i="3"/>
  <c r="H168" i="2" l="1"/>
  <c r="G168" i="2"/>
  <c r="H159" i="2"/>
  <c r="G159" i="2"/>
  <c r="H142" i="2"/>
  <c r="G142" i="2"/>
  <c r="H120" i="2"/>
  <c r="G120" i="2"/>
  <c r="H107" i="2"/>
  <c r="G107" i="2"/>
  <c r="H84" i="2"/>
  <c r="G84" i="2"/>
  <c r="H68" i="2"/>
  <c r="G68" i="2"/>
  <c r="H61" i="2"/>
  <c r="G61" i="2"/>
  <c r="H53" i="2"/>
  <c r="G53" i="2"/>
  <c r="H26" i="2"/>
  <c r="G26" i="2"/>
  <c r="H18" i="2"/>
  <c r="G18" i="2"/>
  <c r="Q20" i="1" l="1"/>
  <c r="Q21" i="1"/>
  <c r="Q19" i="1"/>
  <c r="Q18" i="1"/>
  <c r="G5" i="1" l="1"/>
  <c r="G6" i="1"/>
  <c r="G7" i="1"/>
  <c r="G8" i="1"/>
  <c r="G9" i="1"/>
  <c r="G10" i="1" l="1"/>
  <c r="C10" i="1" l="1"/>
  <c r="D10" i="1"/>
  <c r="E10" i="1"/>
  <c r="F10" i="1"/>
  <c r="B10" i="1"/>
  <c r="P22" i="1" l="1"/>
  <c r="O22" i="1" l="1"/>
  <c r="N22" i="1"/>
  <c r="M22" i="1"/>
  <c r="L22" i="1"/>
  <c r="K22" i="1"/>
  <c r="J22" i="1"/>
  <c r="I22" i="1"/>
  <c r="H22" i="1"/>
  <c r="G22" i="1"/>
  <c r="F22" i="1"/>
  <c r="E22" i="1"/>
  <c r="D22" i="1"/>
  <c r="C22" i="1"/>
  <c r="B22" i="1"/>
  <c r="Q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hp_mis1</author>
  </authors>
  <commentList>
    <comment ref="I4" authorId="0" shapeId="0" xr:uid="{00000000-0006-0000-0100-000001000000}">
      <text>
        <r>
          <rPr>
            <b/>
            <sz val="9"/>
            <color indexed="81"/>
            <rFont val="Tahoma"/>
            <family val="2"/>
          </rPr>
          <t>hp_mis1:</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Powerantz@Hotmail.com</author>
    <author>ssssss</author>
    <author>99-pc</author>
    <author>FasterUser</author>
    <author>at</author>
    <author>akara</author>
  </authors>
  <commentList>
    <comment ref="H7" authorId="0" shapeId="0" xr:uid="{7C236062-788E-40EB-9B6B-BC19C102C8B9}">
      <text>
        <r>
          <rPr>
            <sz val="8"/>
            <color indexed="10"/>
            <rFont val="Tahoma"/>
            <family val="2"/>
          </rPr>
          <t>เพิ่ม อ.อวยชัย วงศ์รัตน์ เมื่อ 7 ก.ย.2554
ผศ.ธเนศ ตั้งจิตเจริญเลิศ 9 ก.ย. 57</t>
        </r>
        <r>
          <rPr>
            <sz val="8"/>
            <color indexed="81"/>
            <rFont val="Tahoma"/>
            <family val="2"/>
          </rPr>
          <t xml:space="preserve">
ผศ.อดิศักดิ์  ทองช่วย  3 มี.ค.2559
ผศ.พิมล  จันทร์ขำ  ตั้งแต่วันที่ 25 ต.ค.2561
ผศ.อิสรี  ศรีคุณ  ตั้งแต่วันที่ 21 มิ.ย.2561</t>
        </r>
      </text>
    </comment>
    <comment ref="I7" authorId="1" shapeId="0" xr:uid="{5045816B-CB96-4D78-A839-095646AC3B22}">
      <text>
        <r>
          <rPr>
            <b/>
            <sz val="9"/>
            <color indexed="81"/>
            <rFont val="Tahoma"/>
            <family val="2"/>
          </rPr>
          <t>1. ผศ.ดร.กุสุมา  ผลาพรม
2. ผศ.ดร.จักรภพ    พูนสิน
3. ผศ.ดร.สมบูรณ์  สารสิทธิ์
4. ผศ.ดร.มณฑล  จันทร์แจ่มใส
5. ผศ.ดร.ศศิธร  คนทน
6. ผศ.ดร.สถาพร  ปกป้อง
7. ผศ.ดร.อภิชาติ    มาศมาลัย</t>
        </r>
      </text>
    </comment>
    <comment ref="K7" authorId="2" shapeId="0" xr:uid="{62F913C7-EF48-470D-85F8-ED4A4EC66D56}">
      <text>
        <r>
          <rPr>
            <b/>
            <sz val="9"/>
            <color indexed="81"/>
            <rFont val="Tahoma"/>
            <family val="2"/>
          </rPr>
          <t>รศ.ประกาศิต  โสไกร ตั้งแต่วันที่ 24 ก.ค.62</t>
        </r>
      </text>
    </comment>
    <comment ref="L7" authorId="3" shapeId="0" xr:uid="{56BF6200-3E7F-41A0-857A-26599629878D}">
      <text>
        <r>
          <rPr>
            <b/>
            <sz val="12"/>
            <color indexed="10"/>
            <rFont val="Tahoma"/>
            <family val="2"/>
          </rPr>
          <t>1. รศ.ดร.วรนุช  แจ้งสว่าง แต่งตั้งเป็น รศ. เมื่อวันที่ 23 เม.ย.57
2. รศ.ดร.ยุทธ  ไกยวรรณ์ รับโอน 29 ธ.ค.2559
3. รศ.ดร.ศุภลักษณ์  ใจเรือง ตั้งแต่วันที่ 13 พ.ค.2564
4. รศ.ดร.กรินทร์  กาญทนานนท์ รับโอน 7 พ.ย.2565</t>
        </r>
      </text>
    </comment>
    <comment ref="X7" authorId="3" shapeId="0" xr:uid="{A5E23CD6-0A70-4A3D-A1A6-94FF4E939435}">
      <text>
        <r>
          <rPr>
            <b/>
            <sz val="14"/>
            <color indexed="39"/>
            <rFont val="TH SarabunPSK"/>
            <family val="2"/>
          </rPr>
          <t xml:space="preserve">1. ผศ.พัฑรา  สืบศิริ (นาง)  ตั้งแต่ 1 พ.ย.2555
2. ผศ.ธงชัย  ทองอยู่  ตั้งแต่วันที่ 24 พ.ย.2560
3. ผศ.รุจิราภา  งามสระคู  ตั้งแต่วันที่ 30 พ.ค.2561
4. ผศ.วรัญญู  ศิริวรรณ์ ตั้งแต่วันที่ 31 มี.ค.2564
5. ผศ.อภิสิทธิ์  อุปกิจ ตั้งแต่วันที่ 17 มี.ค.2564
6. ผศ.กีรดิษ  สายพัทลุง ตั้งแต่วันที่ 8 ก.พ.2564
7. ผศ.รัฐพล  สังคะสุข ตั้งแต่วันที่ 16 ก.ค.2563
8. ผศ.ชนิภา  นิวาสานนท์  ตั้งแต่วันที่ 21 ก.พ.2565
9. ผศ.รุ่งเรือง  มุศิริ  ตั้งแต่วันที่ 26 เม.ย. 2565
</t>
        </r>
      </text>
    </comment>
    <comment ref="Y7" authorId="3" shapeId="0" xr:uid="{2C9FEAF9-4E71-442B-898C-2A63B0BB1D63}">
      <text>
        <r>
          <rPr>
            <b/>
            <sz val="14"/>
            <color indexed="10"/>
            <rFont val="TH SarabunPSK"/>
            <family val="2"/>
          </rPr>
          <t>1. ผศ.ดร.อนันตกุล  อินทรผดุง
2. ผศ.ดร.ชาญชัย วัลิสุต
3. ผศ.ดร.กฤษณ์ชาคริตส  ณวัฒนประเสริฐ
4. ผศ.ดร.สุรสีห์  พราหมณ์แก้ว
5. ผศ.ดร.ปวีณา  ปรีชญากุล
6. ผศ.ดร.จุฬาลักษณ์ ชาญกูล ตั้งแต่วันที่ 22 ก.พ.64
7. ผศ.ดร.อัธยานันท์  จิตรโรจนรักษ์ ตั้งแต่วันที่ 10 ก.ย.2564</t>
        </r>
      </text>
    </comment>
    <comment ref="AB7" authorId="3" shapeId="0" xr:uid="{FF3B61A5-67DB-4700-9A1B-8AED30EB7953}">
      <text>
        <r>
          <rPr>
            <b/>
            <sz val="14"/>
            <color indexed="10"/>
            <rFont val="TH SarabunPSK"/>
            <family val="2"/>
          </rPr>
          <t>1. รศ.ดร.ธนาวุฒิ  ขุนทอง
2. รศ.ดร.ณัฎฐ์  มากุล</t>
        </r>
      </text>
    </comment>
    <comment ref="AE7" authorId="3" shapeId="0" xr:uid="{741A3265-B292-4E54-9BA0-25F07F3C0F0F}">
      <text>
        <r>
          <rPr>
            <b/>
            <sz val="14"/>
            <color indexed="10"/>
            <rFont val="TH SarabunPSK"/>
            <family val="2"/>
          </rPr>
          <t>1. ศ.ดร.ณัฎฐ์  มากุล</t>
        </r>
      </text>
    </comment>
    <comment ref="C8" authorId="0" shapeId="0" xr:uid="{2303F32B-4877-47D8-9C63-9B200E9FE565}">
      <text>
        <r>
          <rPr>
            <b/>
            <sz val="14"/>
            <color indexed="10"/>
            <rFont val="TH SarabunPSK"/>
            <family val="2"/>
          </rPr>
          <t>น.ส.เสาวรส  พวงแก้ว</t>
        </r>
      </text>
    </comment>
    <comment ref="H8" authorId="2" shapeId="0" xr:uid="{32B89770-B620-4F80-BA3C-8BAFA3639A49}">
      <text>
        <r>
          <rPr>
            <b/>
            <sz val="9"/>
            <color indexed="81"/>
            <rFont val="Tahoma"/>
            <family val="2"/>
          </rPr>
          <t>1.
2.
3. 
4. ผศ.สว่างบุญ  วงก์ฟ้าเลื่อน  ตั้งแต่วันที่ 28 พ.ย.2560</t>
        </r>
      </text>
    </comment>
    <comment ref="I8" authorId="0" shapeId="0" xr:uid="{FC1DDA7F-2677-44F8-A373-EBE208418F50}">
      <text>
        <r>
          <rPr>
            <b/>
            <sz val="8"/>
            <color indexed="81"/>
            <rFont val="Tahoma"/>
            <family val="2"/>
          </rPr>
          <t>1. ผศ.ดร.ชาติเมธี   หงษา  23 ธ.ค.2559
2. ผศ.ดร.สราวุธ    ณ  พัทลุง  18 ต.ค.2561
3. ผศ.ดร.ประยูร  ป้อมสุวรรณ  19 ต.ค.2561</t>
        </r>
      </text>
    </comment>
    <comment ref="L8" authorId="2" shapeId="0" xr:uid="{99C795E2-9978-4744-AED2-4E8B488808DC}">
      <text>
        <r>
          <rPr>
            <b/>
            <sz val="9"/>
            <color indexed="81"/>
            <rFont val="Tahoma"/>
            <family val="2"/>
          </rPr>
          <t xml:space="preserve">1. รศ.ดร.ประจักษ์  ไม้เจริญ  ตั้งแต่วันที่ 16 ต.ค.2561
2. รศ.ดร.อินทิรา   จารุจินดา  ตั้งแต่วันที่ 1 มี.ค. 2565
</t>
        </r>
      </text>
    </comment>
    <comment ref="X8" authorId="1" shapeId="0" xr:uid="{9FEA5DC0-791C-439E-9060-C86C7849E9C4}">
      <text>
        <r>
          <rPr>
            <b/>
            <sz val="9"/>
            <color indexed="81"/>
            <rFont val="Tahoma"/>
            <family val="2"/>
          </rPr>
          <t>1. ผศ.วิเชษฐ์  สุดใด  ตั้งแต่วันที่ 10 ส.ค.2558
2. ผศ. ภัสชา  น้อยสอาด  ตั้งแต่วันที่ 13 ต.ค.2559
3. ผศ.กษิดิศ  วัชรพรรณ  ตั้งแต่วันที่ 24 ส.ค.2560
4. ผศ.ขจิตพรรณ  อมรปาน  ตั้งแต่ 24 ก.ย.2561
5. ผศ.ปัณณ์ณัช  ธนัทพรรษรัตน์  ตั้งแต่วันที่ 20 ก.ย.2561
6. ผศ.สันติเลิศ  เพ็ชรอาภรณ์  ตั้งแต่วันที่ 26 ก.ย.2561
7. ผศ.วรภพ  ประสานตรี  ตั้งแต่วันที่ 21 ส.ค.2561
8. ผศ.รัศมี   สุทธโส  ตั้งแต่วันที่ 17 ก.ย. 2563
9. ผศ.ธีรตา  นุ่มเจริญ  ตั้งแต่วันที่ 8 ต.ค.2563
10. ผศ.ณัฐ  จันทโรทัย ตั้งแต่วันที่ 22 ก.ย.2564
11 ผศ.ฉัตรศิริ  กลั่งเนียม ตั้งแต่วันที่ 11 ต.ค.2564
12. ผศ.ณัฏฐา  เกิดทรัพย์  ตั้งแต่วันที่ 4 เม.ย.2565</t>
        </r>
      </text>
    </comment>
    <comment ref="Y8" authorId="0" shapeId="0" xr:uid="{53F4EDCE-7E90-432A-97C5-F0777EBC3C9F}">
      <text>
        <r>
          <rPr>
            <b/>
            <sz val="14"/>
            <color indexed="39"/>
            <rFont val="TH SarabunPSK"/>
            <family val="2"/>
          </rPr>
          <t>1. ผศ.ดร.อุเทน ทองทิพย์
2.  ผศ.ดร.สมพร  เหลาฉลาด  ตั้งแต่วันที่ 18 ต.ค.2559
3. ผศ.ดร.วิชยานนท์  สุทธโส  ตั้งแต่วันที่ 26 มกราคม 2560
4. ผศ.ดร.กมลพัทธ์  โพธิ์ทอง  ตั้งแต่วันที่ 10 ต.ค.2560
5. ผศ.ดร.ศิวริน  แสงอาวุธ  แต่งตั้งวันที่ 10 ต.ค.2560
6. ผศ.ดร.เมธี  ทรัพย์ประสพโชค ตั้งแต่วันที่ 14 ก.พ.2561
7. ผศ.ดร.พูไทย  วันหากิจ  ตั้งแต่วันที่ 1 พ.ย.2561
8. ผศ.ดร.ปรารถนา  ผดุงพจน์  ตั้งแต่วันที่ 17 ส.ค.2560
9. ผศ.ดร.ณวัฒน์  หลาวทอง  ตั้งแต่วันที่ 20 มิ.ย.2561
10. ผศ.ดร.สืบวงศ์  กาฬวงศ์  ตั้งแต่วันที่ 24 ก.ย.2561
11. ผศ.ดร.ปฐมชนก  ศิริพัชระ  ตั้งแต่วันที่ 18 ต.ค.2561
12. ผศ.ดร.ยงยุทธ  ขำคง   ตั้งแต่วันที่ 12 ธ.ค.2561
13. ผศ.ดร.วีระศักดิ์  พุ่มเพ็ชร  ตั้งแต่วันที่ 18 ต.ค.2561
14. ผศ.ดร.กัญณภัทร  นิธิศวราภากุล  ตั้งแต่วันที่ 22 ส.ค.2561
15. ผศ.ดร.ณัฐดนัย  สุภัทรากุล  ตั้งแต่วันที่ 29 ม.ค.2562
16. ผศ.ดร.อรุณ  ไชยนิตย์  ตั้งแต่วันที่ 18 ต.ค.2561
17. ผศ.ดร.ฉันทัส  เพียรธรรม  ตั้งแต่วันที่ 22 ต.ค.2561
18. ผศ.ดร.วรรณพร บุญญาสถิตย์  ตั้งแต่วันที่ 24 เม.ย.2561
19. ผศ.ดร.รวิกานต์  อำนวย  ตั้งแต่วันที่ 5 ต.ค.2561
20. ผศ.ดร.ณัฐธพงษ์  มะลิซ้อน  ตั้งแต่วันที่ 21 ม.ค.2563
21. ผศ.ดร.พัลยมน  สินหนัง  ตั้งแต่วันที่ 17 ต.ค.2563
22. ผศ.ดร.อักษร  สวัสดี  ตั้งแต่วันที่ 12 ต.ค.2561
23. ผศ.ดร.สุธี  แก้วเขียว  ตั้งแต่วันที่ 24 ต.ค.2561
24. ผศ.ดร.วีรพล  วีรพลางกูร ตั้งแต่วันที่ 28 ม.ค.2564
25 ผศ.ดร.ชนะศึก  วิเศษชัย  ตั้งแต่วันที่ 5 ต.ค.2561
26. ผศ.ดร.ภิญญาพัชญ์  ติบวงษา  ตั้งแต่วันที่ 24 ก.ย.2561
27. ผศ.ดร.พรเพชร  ชลศักดิ์ตระกูล ตั้งแต่วันที่ 18 มี.ค.2564
28. ผศ.ดร.นงศิรนารถ  กุศลวงษ์  ตั้งแต่วันที่ 12 ต.ค.2564
29. ผศ.ว่าที่ ร.ต.ดร.หญิงนันทัชพร  ปานะรัตน์  ตั้งแต่วันที่ 30 ก.ย.2564
30. ผศ.ดร.พลิสา  สุนทรเศวต  ตั้งแต่วันที่ 12 ต.ค.2564
31. ผศ.ดร.วชิรวิทย์  วิชาสวัสดิ์  ตั้งแต่วันที่ 14 ต.ค.2564
32. ผศ.ดร.อรุณ  ขยันหา  ตั้งแต่วันที่ 14 ธ.ค.2561
33. ผศ.ดร.ทรงยศ  สาโรจน์ ตั้งแต่วันที่ 21 มี.ค.2565
34. ผศ.ดร.จนัญญา  งามเนตร ตั้งแต่วันที่ 20 ก.ค.2564
35. ผศ.ดร.ภาวิณี  พนมวัน ณ อยุธยา ตั้งแต่วันที่ 22 ก.ค.2564</t>
        </r>
      </text>
    </comment>
    <comment ref="AB8" authorId="2" shapeId="0" xr:uid="{AA0C98C4-0F94-4A6F-869A-93648D2ED3BA}">
      <text>
        <r>
          <rPr>
            <b/>
            <sz val="9"/>
            <color indexed="81"/>
            <rFont val="Tahoma"/>
            <family val="2"/>
          </rPr>
          <t>1. รศ.ดร.วัชรินทร์ อินทพรหม  ตั้งแต่ 24 ก.ย.2561
2. รศ.ดร.อำพล  บุดดาสาร  ตั้งแต่ 28 ส.ค.2561
3. รศ.ดร.ศุภกาญจน์  ชยาพัฒน์ ตั้งแต่ 22 ต.ค.2561
4. รศ.ดร.วณิฎา  ศิริวรสกุล  ตั้งแต่วันที่ 23 ก.พ.2564
5. รศ.ดร.ณัฐพร  ยวงเงิน  ตั้งแต่วันที่ 23 ธ.ค.2564
6. รศ.ดร.พัชรี  กล่อมเมือง  ตั้งแต่วันที่ 19 ต.ค.2564
7. รศ.ดร.ณกมล    บุญชเขตต์ทิกุล  ตั้งแต่วันที่ 14 ธ.ค.2565</t>
        </r>
      </text>
    </comment>
    <comment ref="I9" authorId="4" shapeId="0" xr:uid="{152EA55F-28F0-4A33-85A6-9C6725D33FE4}">
      <text>
        <r>
          <rPr>
            <b/>
            <sz val="9"/>
            <color indexed="10"/>
            <rFont val="Tahoma"/>
            <family val="2"/>
          </rPr>
          <t xml:space="preserve">1. ผศ.ดร.นิษฐา  หรุ่นเกษม
2. ผศ.ดร.พัชรี  ฉลาดธัญกิจ
3. ผศ.ร.อ.หญิง ดร.กาญจนา  จินดานิล
4. ผศ.ดร.สุวพัชร  วุฒิเสน  ตั้งแต่วันที่ 1 พ.ค.2563
</t>
        </r>
      </text>
    </comment>
    <comment ref="X9" authorId="0" shapeId="0" xr:uid="{24CE0794-EE68-4935-B587-06AFF50D8E61}">
      <text>
        <r>
          <rPr>
            <b/>
            <sz val="16"/>
            <color indexed="10"/>
            <rFont val="TH SarabunPSK"/>
            <family val="2"/>
          </rPr>
          <t xml:space="preserve">1. ผศ.สุกัญญา  ตั้งประเสริฐ ตั้งแต่วันที่ 10 พ.ค.2559
2. ผศ.อรรถพร  พฤทธิพงษ์ ตั้งแต่วันที่ 8 ต.ค.2564
3. ผศ.สาวิตรี  คุ้มทะยาย  ตั้งแต่วันที่ 23 ส.ค.2564
</t>
        </r>
      </text>
    </comment>
    <comment ref="Y9" authorId="4" shapeId="0" xr:uid="{F63FB78B-85F5-4EB8-9819-CFE6916F5BF5}">
      <text>
        <r>
          <rPr>
            <b/>
            <sz val="12"/>
            <color indexed="10"/>
            <rFont val="Tahoma"/>
            <family val="2"/>
          </rPr>
          <t>1. ผศ.ดร.จักรพันธ์ กิตตินรรัตน์  ตั้งแต่วันที่ 14 พ.ย.56
2. ผศ.ดร.วรวิทย์  ประสิทธิ์ผล  ตั้งแต่วันที่ 24 ก.ค.2558
3. ผศ.ดร.เกรียงไกร  โพธิ์มณี  ตั้งแต่วันที่ 31 มีนาคม 2560
4. ผศ.ดร.ชัชสรัญ  รอดยิ้ม  ตั้งแต่วันที่ 1 ต.ค.2560
5. ผศ.ดร.อรอนงค์  โฆษิตพิพัฒน์  ตั้งแต่วันที่ 23 ธ.ค.2560
6.ผศ.ดร.ขวัญมิ่ง  คำประเสริฐ ตั้งแต่วันที่ 25 ก.ค.2561
7. ผศ.ดร.นิพนธ์  สุวรรณกูฎ  ตั้งแต่วันที่ 4 ก.ย.2561
8. ผศ.ดร.ปัทมา  สารสุข  ตั้งแต่วันที่ 31 พ.ค.2555
9. ผศ.ดร.รุจิภา  สินสมบูรณ์ทอง  ตั้งแต่วันที่ 7 พ.ค.2562
10. ผศ.ดร.สุภาภรณ์  พรหมฤาษี  ตั้งแต่วันที่ 25 มี.ค.2563
11. ผศ.ดร.คฑาวุฒิ  สังฆมาศ ตั้งแต่วันที่ 21 ก.ค.2564
12. ผศ.ดร.ไพโรจน์  บุตรชีวัน ตั้งแต่วันที่ 21 ก.ค.2564
13. ผศ.ดร.จันทนา   อุดม ตั้งแต่วันที่ 21 ก.ค.2564
14. ผศ.ดร.วรลักษณ์  เขียวมีส่วน ตั้งแต่วันที่ 21 ก.ค.2564
15. ผศ.ดร.โสรยา  งามสนิท ตั้งแต่วันที่ 21 ก.ค.2564
16. ผศ.ดร.นัชส์ณภัทร์  เจียมวิจิตร  ตั้งแต่วันที่ 23 ส.ค.2564
17. ผศ.ดร.สุบัน   บัวขาว ตั้งแต่วันที่ 23 ส.ค.2564
18. ผศ.ดร.ปรียา  สมพืช ตั้งแต่วันที่ 21 ส.ค.2564
19. ผศ.ดร.ณรงค์ฤทธิ์  ประสานตรี ตั้งแต่วันที่ 8 ต.ค.2564
20. ผศ.ดร.อรมน  ปั้นทอง  ตั้งแต่วันที่ 7 ต.ค.2564
21. ผศ.ดร.อภิศักดิ์  คู่กระสังข์  ตั้งแต่วันที่ 23 ส.ค.2564
22. ผศ.ดร.วรรณภา   ฐิติธนานนท์  ตั้งแต่วันที่ 15 ธ.ค.2564
23. ผศ.ดร.กนกพิชญ์  วิชญวรนันท์  ตั้งแต่วันที่ 13 ก.ค.2564
24. ผศ.ดร.พจนา  บุญคุ้ม  ตั้งแต่วันที่ 23 ส.ค.2564
25. ผศ.ดร.บัณฑิต  ประสานตรี ตั้งแต่วันที่ 2 พ.ย.2564
26. ผศ.ดร.พัฒนพงษ์  จันทร์ควง  ตั้งแต่วันที่ 23 ส.ค.2564</t>
        </r>
      </text>
    </comment>
    <comment ref="AB9" authorId="2" shapeId="0" xr:uid="{380265FF-FA16-4CD3-A857-2DA34AD47EA1}">
      <text>
        <r>
          <rPr>
            <b/>
            <sz val="9"/>
            <color indexed="81"/>
            <rFont val="Tahoma"/>
            <family val="2"/>
          </rPr>
          <t>1. รศ.ดร.ณัฐนันท์  วิริยะวิทย์  ตั้งแต่วันที่ 25 ต.ค.61</t>
        </r>
      </text>
    </comment>
    <comment ref="C10" authorId="0" shapeId="0" xr:uid="{9C3396B3-6827-45D5-9970-50D526E4A031}">
      <text>
        <r>
          <rPr>
            <b/>
            <sz val="14"/>
            <color indexed="10"/>
            <rFont val="TH SarabunPSK"/>
            <family val="2"/>
          </rPr>
          <t>นายปกรชัย  เมืองโคตร</t>
        </r>
      </text>
    </comment>
    <comment ref="H10" authorId="2" shapeId="0" xr:uid="{1C38F723-3696-4F72-9C93-E2709AE24E0F}">
      <text>
        <r>
          <rPr>
            <b/>
            <sz val="9"/>
            <color indexed="81"/>
            <rFont val="Tahoma"/>
            <family val="2"/>
          </rPr>
          <t xml:space="preserve">1. ผศ.วาสนา   เสนาะ
2. ผศ.สหชาติ    สรรพคุณ
3. ผศ.สุนันทา  ศรีม่วง
4. ผศ.ศรุดา   นิติวรการ
5. ผศ.ปรีชา    จั่นกล้า
</t>
        </r>
      </text>
    </comment>
    <comment ref="I10" authorId="0" shapeId="0" xr:uid="{0A17FBCB-A97C-4A87-8904-C7F731F0B84F}">
      <text>
        <r>
          <rPr>
            <b/>
            <sz val="8"/>
            <color indexed="81"/>
            <rFont val="Tahoma"/>
            <family val="2"/>
          </rPr>
          <t>1. ผศ.ดร.ชาญเวทย์  อิงคเวทย์
2. ผศ.ดร.สุชาดา    ไม้สนธิ์ 
3. ผศ.ดร.พรสิน  สุภวาลย์
4. ผศ.ดร.ชโนภาส ชนลักษณ์ดาว
5. ผศ.ดร.กฤษณะ  โสขุมา
6. ผศ.ดร.ณัฐวดี  จิตรมานะศักดิ์  ตั้งแต่วันที่ 18 ต.ค.2561
7. ผศ.ดร.วีรยุทธ  ด้วงใย</t>
        </r>
      </text>
    </comment>
    <comment ref="L10" authorId="2" shapeId="0" xr:uid="{2CD42C0B-65E7-4A79-BF2C-E435D8128CFF}">
      <text>
        <r>
          <rPr>
            <b/>
            <sz val="9"/>
            <color indexed="81"/>
            <rFont val="Tahoma"/>
            <family val="2"/>
          </rPr>
          <t>1. รศ.ดร.สืบตระกูล   สุชาติ  ตั้งแต่วันที่ 15 ก.ค.2564</t>
        </r>
      </text>
    </comment>
    <comment ref="X10" authorId="5" shapeId="0" xr:uid="{B0683427-5047-48F7-8C5C-E6487B780810}">
      <text>
        <r>
          <rPr>
            <b/>
            <sz val="9"/>
            <color indexed="10"/>
            <rFont val="Tahoma"/>
            <family val="2"/>
          </rPr>
          <t>1. ผศ.พงศธร  กล่อมสกุล (นาย)
2. ผศ.ขนิษฐา  อุ้มอารีย์ (น.ส.)
3. ผศ.รณกร  รัตนธรรมมา 6 พ.ย.2558
4. ผศ.ศุทธวดี  เววา  24 ก.ย.2558
5. ผศ.อาทิตย์  สารสมบูรณ์ 20 พ.ย.2561
6. ผศ.ศศิพร  รัตนสุวรรณ์  ตั้งแต่วันที่ 25 ก.ย.2561
7. ผศ.อังคณา  จารุพินทุโสภณ  ตั้งแต่วันที่ 19 ต.ค.2561
8. ผศ.พรชนก  ชโลปกรณ์   ตั้งแต่วันที่ 10 ต.ค.2561
9. ผศ.พวงผกา  ภูยาดาว  ตั้งแต่วันที่ 8 ก.ย.2563
10. ผศ.โฆษิต  ขวาของ  ตั้งแต่วันที่ 20 มี.ค.2563
11. ผศ.เปมิกา  ขำวีระ  ตั้งแต่วันที่ 24 ส.ค.2564
12. ผศ.ณรงค์ฤทธิ์  หล้าพันธ์ ตั้งแต่วันที่ 12 ต.ค.2564
13. ผศ.พนิดา  แสนประกอบ  ตั้งแต่วันที่ 23 ต.ค.2564</t>
        </r>
      </text>
    </comment>
    <comment ref="Y10" authorId="0" shapeId="0" xr:uid="{0DF9C818-C4C9-488B-A23E-F96FE96C68F9}">
      <text>
        <r>
          <rPr>
            <b/>
            <sz val="14"/>
            <color indexed="39"/>
            <rFont val="TH SarabunPSK"/>
            <family val="2"/>
          </rPr>
          <t xml:space="preserve">1. ผศ.ดร.ขวัญชัย คูเจริญไพศาล (นาย)
2. ผศ.ดร.อัญชลี  นิลสุวรรณ 21 ก.ค.2558
3. ผศ.ดร.ธนภูมิ  ศิริงาม  10 พ.ย. 2559
4. ผศ.ดร.ประกายดาว  ยิ่งสง่า   6 กุมภาพันธ์ 2560
5. ผศ.ดร.หัทญา  เนตยารักษ์    30 ส.ค.2559
6. ผศ.ดร.ลดา  มัทธุรศ  19 มี.ค.2561
7. ผศ.ดร.อมฤตา  ฤทธิภักดี  23 ก.ย.2561
8. ผศ.ดร.โสภณา   จิรวงศ์นุสรณ์  18 ต.ค.2561
</t>
        </r>
        <r>
          <rPr>
            <b/>
            <sz val="14"/>
            <color indexed="10"/>
            <rFont val="TH SarabunPSK"/>
            <family val="2"/>
          </rPr>
          <t>9</t>
        </r>
        <r>
          <rPr>
            <b/>
            <sz val="14"/>
            <color indexed="39"/>
            <rFont val="TH SarabunPSK"/>
            <family val="2"/>
          </rPr>
          <t>. ผศ.ดร.วิสุทธนา  สมุทรศรี  ตั้งแต่วันที่ 25 ก.ย.2561
10. ผศ.ดร.ชุติมา  สังคะหะ  ตั้งแต่วันที่ 19 ต.ค.2561
11. ผศ.ดร.ธนันญดา  บัวเผื่อน  ตั้งแต่วันที่ 19 ต.ค.2561
12. ผศ.ดร.จักรพงษ์  หรั่งเจริญ  ตั้งแต่วันที่ 19 พ.ค.2563
13. ผศ.ดร.เจษฎา  ประทุมสิทธิ์ ตั้งแต่วันที่ 18 มี.ค.2564
14. ผศ.ดร.วันทนา  ลีบ่อน้อย ตั้งแต่วันที่ 1 เม.ย.2564
15. ผศ.ดร.กนต์ธีร์  กิจเกียรติพงษ์ ตั้งแต่วันที่ 19 ก.ค.2562
16. ผศ.ดร.ราเมศ  จุ้ยจุลเจิม (เพิ่มวุฒิ ป.เอก) 
17. ผศ.ดร.ศศิมา  ฟักคง  ตั้งแต่วันที่ 18 พ.ค.2564
18. ผศ.ดร.นัฐพงศ์  ส่งเนียม ตั้งแต่วันที่ 15 ก.ค.2564
19. ผศ.ดร.อภิชาติ  ลือสมัย  ตั้งแต่วันที่ 17 ก.ย.2564
20. ผศ.ดร.อภิรดี  สุขมิลินท์  ตั้งแต่วันที่ 19 ก.ค.2564
21. ผศ.ดร.สุทธิเดือน  ชุณหกานต์  ตั้งแต่วันที่ 20 ก.ค.2564
22. ผศ.ดร.โสรฌา  เคลือเมฆ ตั้งแต่วันที่ 21 ม.ค.2565
23. ผศ.ดร.อธิยา  รัตนพิทยากร  ตั้งแต่วันที่ 23 ส.ค.2564
24. ผศ.ดร.สุธาทิพย์  ทองเล่ม  ตั้งแต่วันที่ 20 ม.ค.2565
25. ผศ.ดร.วรวดี  สุชัยยะ  ตั้งแต่วันที่ 4 ก.พ.2565
26. ผศ.ดร.ยุทธพล  สาเอี่ยม  ตั้งแต่วันที่ 8 ก.ย.2565
27. ผศ.ดร.สื่อกัญญา  จารุพินทุโสภณ  ตั้งแต่วันที่ 19 ก.ค.2564</t>
        </r>
      </text>
    </comment>
    <comment ref="AB10" authorId="3" shapeId="0" xr:uid="{382A4077-2997-4779-8DBF-B95965A4B45D}">
      <text>
        <r>
          <rPr>
            <b/>
            <sz val="14"/>
            <color indexed="10"/>
            <rFont val="TH SarabunPSK"/>
            <family val="2"/>
          </rPr>
          <t>1. รศ.ดร.โองการ  วณิชาชีวะ ตั้งแต่วันที่ 25 ก.ย.2561
2. รศ.ดร.อรพรรณ อนุรักษ์วรกุล  ตั้งแต่วันที่ 7 ก.ค.2563
3. รศ.ดร.วุฒิชัย  แพงาม  ตั้งแต่วันที่ 18 ก.พ.2565
4. รศ.ดร.ปิณฑิรา  ตั้งศุภธวัช ตั้งแต่วันที่ 15 ก.ค.2564
5. รศ.ดร.อะเคื้อ  กุลประสูติดิลก  ตั้งแต่วันที่ 1 มิ.ย.2565
6. รศ.ดร.ธงชัย  ขำมี  ตั้งแต่วันที่ 8 ส.ค.2565</t>
        </r>
      </text>
    </comment>
    <comment ref="H11" authorId="0" shapeId="0" xr:uid="{8BBDB601-7442-4D73-B54C-815D4EA5181B}">
      <text>
        <r>
          <rPr>
            <b/>
            <sz val="8"/>
            <color indexed="10"/>
            <rFont val="Tahoma"/>
            <family val="2"/>
          </rPr>
          <t xml:space="preserve">ผศ.นฤนาท  จั่นกล้า (รับโอน)
</t>
        </r>
      </text>
    </comment>
    <comment ref="I11" authorId="2" shapeId="0" xr:uid="{AB403646-5BC9-4C2F-8C25-D16AE2D45E85}">
      <text>
        <r>
          <rPr>
            <b/>
            <sz val="9"/>
            <color indexed="81"/>
            <rFont val="Tahoma"/>
            <family val="2"/>
          </rPr>
          <t>1. ผศ.ดร.พรหมมา   วิหคไพบูลย์
2. ผศ.ดร.อรุณรุ่ง    ปภาพสิษฐ
3. ผศ.ดร.เบญจวรรณ  ศรีมารุต</t>
        </r>
      </text>
    </comment>
    <comment ref="K11" authorId="2" shapeId="0" xr:uid="{17696B7B-8860-434D-BC92-714018748846}">
      <text>
        <r>
          <rPr>
            <b/>
            <sz val="9"/>
            <color indexed="81"/>
            <rFont val="Tahoma"/>
            <family val="2"/>
          </rPr>
          <t>รศ.นฤนาท  จั่นกล้า ตั้งแต่วันที่ 18 ม.ค.2562 (รับโอน)</t>
        </r>
      </text>
    </comment>
    <comment ref="X11" authorId="2" shapeId="0" xr:uid="{65DA961E-26D7-428D-ACAC-412A6CA2207C}">
      <text>
        <r>
          <rPr>
            <b/>
            <sz val="9"/>
            <color indexed="81"/>
            <rFont val="Tahoma"/>
            <family val="2"/>
          </rPr>
          <t>1. ผศ.บุญวงศ์  วงศ์วิรัตน์  ตั้งแต่วันที่ 11 ต.ค.2562
2. ผศ.ภัทรานิษฐ์  พรหมสุรินทร์ ตั้งแต่วันที่ 30 ก.ย.62
3. ผศ.ประธาน  ประจวบโชค  ตั้งแต่วันที่ 12 ก.ย.2562
4. ผศ.ดาวใจ  ดวงมณี  ตั้งแต่วันที่ 6 ส.ค.2563
5. ผศ.พิชาติ  แก้วพวง ตั้งแต่วันที่ 1 ก.ค.2565</t>
        </r>
      </text>
    </comment>
    <comment ref="Y11" authorId="5" shapeId="0" xr:uid="{802D114B-CA35-46B9-8468-24EFF1D709FA}">
      <text>
        <r>
          <rPr>
            <b/>
            <sz val="9"/>
            <color indexed="10"/>
            <rFont val="Tahoma"/>
            <family val="2"/>
          </rPr>
          <t>1. ผศ.ดร.เจนศึก  โพธิศาสตร์  ตั้งแต่วันที่ 8 มี.ค.2560
2. ผศ.ดร.ชัยรัตน์  คำลี  แต่งตั้งวันที่ 20 ก.ย.2560
3. ผศ.ดร.ประเสริฐ  แซ่เอี๊ยบ
4. ผศ.ดร.ศศิธร  โสภารัตน์  ตั้งแต่วันที่ 13 ก.พ.2561
5. ผศ.ดร.กษศรณ์  นุชประสพ  ตั้งแต่วันที่ 5 ต.ค.2561
6. ผศ.ว่าที่ ร.ต. หญิง ดร.ชัชญาภา วัฒนธรรม ตั้งแต่วันที่ 8 ธันวาคม 2563
7. ผศ.ดร.พิชามญชุ์  จำรัสศรี  ตั้งแต่วันที่ 30 ก.ย.2564
8. ผศ.ดร.กฤตพล  วังภูสิต ตั้งแต่วันที่ 10 ส.ค.2563 (ปรับวุฒิ ป.เอก)
9. ผศ.ดร.วิสูตร  ดารากัย ตั้งแต่วันที่ 18 ม.ค.2565
10. ผศ.ดร.ปิยลักษณ์   อัครรัตน์  ตั้งแต่วันที่ 7 ต.ค.2565
11. ผศ.ดร.อดิเทพ  ณ  พัทลุง  ตั้งแต่วันที่ 23 ส.ค.2564
12. ผศ.ดร.ปิยะดา  จุลวรรณา  ตั้งแต่วันที่ 17 ก.พ.2565
13. ผศ.ดร.นันทวรรณ  แก้วโชติ  ตั้งแต่วันที่ 21 มิ.ย.2565</t>
        </r>
      </text>
    </comment>
    <comment ref="V12" authorId="4" shapeId="0" xr:uid="{2B96B568-AEAD-4B2F-98BB-A1CED07D691E}">
      <text>
        <r>
          <rPr>
            <b/>
            <sz val="12"/>
            <color indexed="10"/>
            <rFont val="Tahoma"/>
            <family val="2"/>
          </rPr>
          <t>ดร.ประพันธ์  ล้ำนาค
ดร.ชัยเดช  นาคสะอาด
ดร.สุธีร์  คำแก้ว</t>
        </r>
      </text>
    </comment>
    <comment ref="AJ12" authorId="4" shapeId="0" xr:uid="{6D7258F6-A7FC-44A1-A6EB-BC2367C7F6ED}">
      <text>
        <r>
          <rPr>
            <b/>
            <sz val="9"/>
            <color indexed="10"/>
            <rFont val="Tahoma"/>
            <family val="2"/>
          </rPr>
          <t>1.นางสาวไอฟ้า  ตรุษสาท
2.นางสาวศุภษิกานต์  ลบบำรุง
3.นางชุรีรัตน์  ล้ำนาค
4.นางสาวพิมพิศา  เต่ารัง
5.นางสาวนุสรา  มูหะหมัด
6.นางสาววะรุฬพันธ์  โหม่งมาตย์
7.นางสาวกมณรัตน์ บุญรอด
8. นายกฤษณะ  ขยัน</t>
        </r>
      </text>
    </comment>
  </commentList>
</comments>
</file>

<file path=xl/sharedStrings.xml><?xml version="1.0" encoding="utf-8"?>
<sst xmlns="http://schemas.openxmlformats.org/spreadsheetml/2006/main" count="1063" uniqueCount="266">
  <si>
    <t>คณะ</t>
  </si>
  <si>
    <t>รวมทั้งสิ้น</t>
  </si>
  <si>
    <t>1. วิทยาศาสตร์และเทคโนโลยี</t>
  </si>
  <si>
    <t>2. วิทยาลัยการฝึกหัดครู</t>
  </si>
  <si>
    <t>3. มนุษยศาสตร์และสังคมศาสตร์</t>
  </si>
  <si>
    <t>4. วิทยาการจัดการ</t>
  </si>
  <si>
    <t>5. เทคโนโลยีอุตสาหกรรม</t>
  </si>
  <si>
    <t>เข้าศึกษา 62</t>
  </si>
  <si>
    <t>เข้าศึกษา 63</t>
  </si>
  <si>
    <t>รุ่น 50</t>
  </si>
  <si>
    <t>รุ่น 51</t>
  </si>
  <si>
    <t>ปิดรับ</t>
  </si>
  <si>
    <t>รุ่น 52</t>
  </si>
  <si>
    <t>รุ่น 53</t>
  </si>
  <si>
    <t>รุ่น 54</t>
  </si>
  <si>
    <t>2. มนุษยศาสตร์และสังคมศาสตร์</t>
  </si>
  <si>
    <t>3. วิทยาการจัดการ</t>
  </si>
  <si>
    <t>4. เทคโนโลยีอุตสาหกรรม</t>
  </si>
  <si>
    <t>รุ่น 55</t>
  </si>
  <si>
    <t>รุ่น 56</t>
  </si>
  <si>
    <t>เข้าศึกษา 64</t>
  </si>
  <si>
    <t>เข้าศึกษา 65</t>
  </si>
  <si>
    <t>รุ่น 57</t>
  </si>
  <si>
    <t>รุ่น 58</t>
  </si>
  <si>
    <t>นักศึกษาคงอยู่ ภาคการศึกษาที่ 1/2566</t>
  </si>
  <si>
    <t>62 (ปี 5)</t>
  </si>
  <si>
    <t>63 (ปี 4)</t>
  </si>
  <si>
    <t>64 (ปี 3)</t>
  </si>
  <si>
    <t>65 (ปี 2)</t>
  </si>
  <si>
    <t>66 (ปี 1)</t>
  </si>
  <si>
    <t>เข้าศึกษา 66</t>
  </si>
  <si>
    <t>รุ่น 59</t>
  </si>
  <si>
    <t>รุ่น 60</t>
  </si>
  <si>
    <t>รุ่น 61</t>
  </si>
  <si>
    <t>สรุปจำนวนนักศึกษา ภาคปกติ ประจำเดือนสิงหาคม 2566</t>
  </si>
  <si>
    <t>สรุปจำนวนนักศึกษา ภาคกศ.พบ. ประจำเดือนสิงหาคม 2566</t>
  </si>
  <si>
    <t>รายงานข้อมูล ณ วันที่ 30 สิงหาคม 2566 เวลา 09.00 น.</t>
  </si>
  <si>
    <t>สถานภาพและการลงทะเบียนของนักศึกษาระดับบัณฑิตศึกษา</t>
  </si>
  <si>
    <t>ลำดับที่</t>
  </si>
  <si>
    <t>สาขาวิชา</t>
  </si>
  <si>
    <t>รุ่น</t>
  </si>
  <si>
    <t>จำนวนรับเข้า</t>
  </si>
  <si>
    <t>ปีที่เข้า</t>
  </si>
  <si>
    <t>รักษาสภาพ</t>
  </si>
  <si>
    <t>สำเร็จ</t>
  </si>
  <si>
    <t>รวมคงอยู่</t>
  </si>
  <si>
    <t>หมายเหตุ</t>
  </si>
  <si>
    <t>นักศึกษาระดับบัณฑิตศึกษา</t>
  </si>
  <si>
    <t>ศึกษา</t>
  </si>
  <si>
    <t>(คน)</t>
  </si>
  <si>
    <t>สถานะคงอยู่</t>
  </si>
  <si>
    <t>การศึกษา</t>
  </si>
  <si>
    <t>วิทยาลัยฝึกหัดครู</t>
  </si>
  <si>
    <t>คณะมนุษย์ศาสตร์ 64155</t>
  </si>
  <si>
    <t>สาขาวิชา 60251</t>
  </si>
  <si>
    <t>1</t>
  </si>
  <si>
    <t>รัฐประศาสนศาสตร์</t>
  </si>
  <si>
    <t>1/61</t>
  </si>
  <si>
    <t>การบริหารการศึกษา</t>
  </si>
  <si>
    <t>2/61</t>
  </si>
  <si>
    <t>2</t>
  </si>
  <si>
    <t>1/62</t>
  </si>
  <si>
    <t>3/61</t>
  </si>
  <si>
    <t>3</t>
  </si>
  <si>
    <t>2/62</t>
  </si>
  <si>
    <t>4</t>
  </si>
  <si>
    <t>1/63</t>
  </si>
  <si>
    <t xml:space="preserve"> </t>
  </si>
  <si>
    <t>5</t>
  </si>
  <si>
    <t>2/63</t>
  </si>
  <si>
    <t>6</t>
  </si>
  <si>
    <t>1/64</t>
  </si>
  <si>
    <t>7</t>
  </si>
  <si>
    <t>2/64</t>
  </si>
  <si>
    <t>3/63</t>
  </si>
  <si>
    <t>8</t>
  </si>
  <si>
    <t>1/65</t>
  </si>
  <si>
    <t>9</t>
  </si>
  <si>
    <t>2/65</t>
  </si>
  <si>
    <t>3/64</t>
  </si>
  <si>
    <t>สาขาวิชา 60351</t>
  </si>
  <si>
    <t>10</t>
  </si>
  <si>
    <t>คณิตศาตรศึกษา</t>
  </si>
  <si>
    <t>11</t>
  </si>
  <si>
    <t>สาขาวิชา 60451</t>
  </si>
  <si>
    <t>หลักสูตรและการสอน</t>
  </si>
  <si>
    <t>คณะมนุษย์ศาสตร์</t>
  </si>
  <si>
    <t>นิติศาสตร์</t>
  </si>
  <si>
    <t>สาขาวิชา 60751</t>
  </si>
  <si>
    <t xml:space="preserve">การศึกษาปฐมวัย </t>
  </si>
  <si>
    <t>2/60</t>
  </si>
  <si>
    <t>สาขาวิชา  61857</t>
  </si>
  <si>
    <t>ป.บัณฑิตศึกษา (วิชาชีพครู)</t>
  </si>
  <si>
    <t>คณะเทคโนโลยีอุตสาหกรรม 62053</t>
  </si>
  <si>
    <t>สถาปัตยกรรมยั่งยืนและสิ่งแวดล้อม</t>
  </si>
  <si>
    <t xml:space="preserve">ระดับ ปริญญาเอก </t>
  </si>
  <si>
    <t>การจัดการเทคโนโลยี</t>
  </si>
  <si>
    <t>3/60</t>
  </si>
  <si>
    <t>ยุทธศาสตร์การพัฒนา</t>
  </si>
  <si>
    <t>1/60</t>
  </si>
  <si>
    <t>คณะวิทยาการจัดการ 65154</t>
  </si>
  <si>
    <t>บริหารธุรกิจ (M.B.A)</t>
  </si>
  <si>
    <t>จำนวน นักศึกษาระดับปริญญาโท  ที่คงอยู่</t>
  </si>
  <si>
    <t>จำนวน นักศึกษาระดับปริญญาเอก ที่คงอยู่</t>
  </si>
  <si>
    <t>ประจำภาคการศึกษา 1/2566</t>
  </si>
  <si>
    <t>ปีการศึกษา 2566</t>
  </si>
  <si>
    <t>1/66</t>
  </si>
  <si>
    <t>431 คน</t>
  </si>
  <si>
    <t>32 คน</t>
  </si>
  <si>
    <t>จำนวน นักศึกษาระดับประกาศนียบัตรบัณฑิต    244  คน</t>
  </si>
  <si>
    <t>ลาออก 1</t>
  </si>
  <si>
    <t>12</t>
  </si>
  <si>
    <t>13</t>
  </si>
  <si>
    <t>14</t>
  </si>
  <si>
    <t>3/65</t>
  </si>
  <si>
    <t>15</t>
  </si>
  <si>
    <t xml:space="preserve">สาขาวิชาการจัดการเทคโนโลยี 67171 </t>
  </si>
  <si>
    <t>สาขาวิชายุทธศาสตร์การพัฒนา 67371</t>
  </si>
  <si>
    <t>สาขาวิชารัฐประศาสนศาสตร์ 67571</t>
  </si>
  <si>
    <t>สาขาวิชารัฐประศาสนศาสตร์ 67573</t>
  </si>
  <si>
    <t>ข้อมูล ณ วันที่ 15 ก.ย.2566</t>
  </si>
  <si>
    <t xml:space="preserve">สรุปจำนวนนักศึกที่สำเร็จการศึกษาระดับบัณฑิตศึกษา </t>
  </si>
  <si>
    <t>ประจำปีการศึกษา 2565</t>
  </si>
  <si>
    <t>ปริญญา</t>
  </si>
  <si>
    <t>สาขา</t>
  </si>
  <si>
    <t>แผนการเรียน</t>
  </si>
  <si>
    <t>1/2565</t>
  </si>
  <si>
    <t>2/2565</t>
  </si>
  <si>
    <t>3/2565</t>
  </si>
  <si>
    <t>รวม</t>
  </si>
  <si>
    <t>(วันที่จบ 25 พ.ย. 2565 - 17 ก.พ. 2566)</t>
  </si>
  <si>
    <t>(วันที่จบ 10 มี.ค. 2566 - 16 มิ.ย. 2566)</t>
  </si>
  <si>
    <t>(วันที่จบ 21 ก.ค. 2566 - 15 ก.ย. 2566)</t>
  </si>
  <si>
    <t>วิทยาการจัดการ</t>
  </si>
  <si>
    <t>ปรัชญาดุษฎีบัณฑิต</t>
  </si>
  <si>
    <t>การจัดการธุรกิจ</t>
  </si>
  <si>
    <t>เทคโนโลยีอุตสาหกรรม</t>
  </si>
  <si>
    <t>รวม ป.เอก</t>
  </si>
  <si>
    <t>ครุศาสตร์</t>
  </si>
  <si>
    <t>แผน ก</t>
  </si>
  <si>
    <t>แผน ข</t>
  </si>
  <si>
    <t>การศึกษาปฐมวัย</t>
  </si>
  <si>
    <t>คณิตศาสตร์</t>
  </si>
  <si>
    <t>บริหารธุรกิจ</t>
  </si>
  <si>
    <t>มนุษยศาสตร์ฯ</t>
  </si>
  <si>
    <t>วิทยาศาสตร์</t>
  </si>
  <si>
    <t>สิ่งแวดล้อมศึกษา</t>
  </si>
  <si>
    <t>รวม ป.โท</t>
  </si>
  <si>
    <t>ประกาศนียบัตรบัณฑิต(วิชาชีพครู)</t>
  </si>
  <si>
    <t>ป.บัณฑิต</t>
  </si>
  <si>
    <t>รวม ป.บัณฑิต</t>
  </si>
  <si>
    <t>(รายงาน ณ วันที่ 15 กันยายน 2566)</t>
  </si>
  <si>
    <t>จำนวนผู้สำเร็จการศึกษา ปีการศึกษา 2565 (รายงานวันที่ 15 กันยายน 2566)</t>
  </si>
  <si>
    <t>ระดับปริญญาตรี</t>
  </si>
  <si>
    <t>สำเร็จการศึกษา 1/2565</t>
  </si>
  <si>
    <t>สำเร็จการศึกษา 2/2565</t>
  </si>
  <si>
    <t>สำเร็จการศึกษา 3/2565</t>
  </si>
  <si>
    <t>(วันที่จบ 25 พ.ย. 65 - 17 ก.พ. 66)</t>
  </si>
  <si>
    <t>(วันที่จบ 10 มี.ค.66 - 16 มิ.ย. 66)</t>
  </si>
  <si>
    <t>(วันที่จบ 21 ก.ค. - 15 ก.ย.66)</t>
  </si>
  <si>
    <t>ครุศาสตรบัณฑิต</t>
  </si>
  <si>
    <t>วิทยาศาสตรบัณฑิต</t>
  </si>
  <si>
    <t>ศิลปศาสตรบัณฑิต</t>
  </si>
  <si>
    <t>นิติศาสตรบัณฑิต</t>
  </si>
  <si>
    <t>บริหารธุรกิจบัณฑิต</t>
  </si>
  <si>
    <t>สถาปัตยกรรมศาสตรบัณฑิต</t>
  </si>
  <si>
    <t>ศิลปบัณฑิต</t>
  </si>
  <si>
    <t>เทคโนโลยีบัณฑิต</t>
  </si>
  <si>
    <t>บัญชีบัณฑิต</t>
  </si>
  <si>
    <t>เศรษฐศาสตรบัณฑิต</t>
  </si>
  <si>
    <t>รัฐศาสตรบัณฑิต</t>
  </si>
  <si>
    <t>รัฐประศาสนศาสตรบัณฑิต</t>
  </si>
  <si>
    <t>นิเทศศาสตรบัณฑิต</t>
  </si>
  <si>
    <t>วิศวกรรมศาสตรบัณฑิต</t>
  </si>
  <si>
    <t>ศิลปกรรมศาสตรบัณฑิต</t>
  </si>
  <si>
    <t>แพทย์แผนไทยประยุกต์บัณฑิต</t>
  </si>
  <si>
    <t>(รายงานวันที่ 15 กันยายน 2566)</t>
  </si>
  <si>
    <t>จำนวนบุคลากรมหาวิทยาลัยราชภัฏพระนคร จำแนกตามหน่วยงาน</t>
  </si>
  <si>
    <t>หน่วยงาน</t>
  </si>
  <si>
    <t>อัตรากำลังที่มีคนครองจำแนกตามประเภท</t>
  </si>
  <si>
    <t>ข้าราชการ</t>
  </si>
  <si>
    <t>พนักงานมหาวิทยาลัย</t>
  </si>
  <si>
    <t>พนักงาน
ราชการ</t>
  </si>
  <si>
    <t>ลูกจ้างประจำ</t>
  </si>
  <si>
    <t>ลูกจ้างชั่วคราว</t>
  </si>
  <si>
    <t>ลูกจ้างชาวต่างประเทศ
สายวิชาการ</t>
  </si>
  <si>
    <t>เงินแผ่นดิน</t>
  </si>
  <si>
    <t>เงินรายได้</t>
  </si>
  <si>
    <t>สายวิชาการ</t>
  </si>
  <si>
    <t>สายสนับสนุน</t>
  </si>
  <si>
    <t>คณะเทคโนโลยีอุตสาหกรรม</t>
  </si>
  <si>
    <t>-</t>
  </si>
  <si>
    <t>คณะมนุษยศาสตร์และสังคมศาสตร์</t>
  </si>
  <si>
    <t>คณะวิทยาการจัดการ</t>
  </si>
  <si>
    <t>คณะวิทยาศาสตร์และเทคโนโลยี</t>
  </si>
  <si>
    <t>วิทยาลัยการฝึกหัดครู</t>
  </si>
  <si>
    <t>โรงเรียนมัธยมสาธิตวัดพระศรีมหาธาตุ</t>
  </si>
  <si>
    <t>สำนักงานอธิการบดี</t>
  </si>
  <si>
    <t xml:space="preserve">   - กองกลาง</t>
  </si>
  <si>
    <t xml:space="preserve">   - กองคลัง</t>
  </si>
  <si>
    <t xml:space="preserve">   - กองพัฒนานักศึกษา</t>
  </si>
  <si>
    <t xml:space="preserve">   - กองนโยบายและแผน</t>
  </si>
  <si>
    <t xml:space="preserve">   - กองบริหารงานบุคคล</t>
  </si>
  <si>
    <t xml:space="preserve">   - กองอาคารสถานที่และสิ่งแวดล้อม</t>
  </si>
  <si>
    <t>สำนักศิลปะและวัฒนธรรม</t>
  </si>
  <si>
    <t>สถาบันวิจัยและพัฒนา</t>
  </si>
  <si>
    <t>สำนักส่งเสริมวิชาการและงานทะเบียน</t>
  </si>
  <si>
    <t>สำนักวิทยบริการและเทคโนโลยีสารสนเทศ</t>
  </si>
  <si>
    <t>สำนักงานสภามหาวิทยาลัย</t>
  </si>
  <si>
    <t>สำนักประกันคุณภาพการศึกษา</t>
  </si>
  <si>
    <t>กลุ่มงานตรวจสอบภายใน</t>
  </si>
  <si>
    <t>พุทธวิชชาลัย</t>
  </si>
  <si>
    <t>กลุ่มงานการตลาดและธุรกิจรายได้</t>
  </si>
  <si>
    <t>วิทยาลัยชัยบาดาลพิพัฒน์</t>
  </si>
  <si>
    <t>สถาบันภาษา</t>
  </si>
  <si>
    <t>ศูนย์ข้อมูลและการบริการ</t>
  </si>
  <si>
    <t>ขรก + พม+ต่างประเทศ</t>
  </si>
  <si>
    <t>รวมทั้งหมด</t>
  </si>
  <si>
    <t>ขรก + พม +พรก + ลจป</t>
  </si>
  <si>
    <t>ข้อมูล ณ วันที่  30 ส.ค. 2566</t>
  </si>
  <si>
    <t>กองบริหารงานบุคคล</t>
  </si>
  <si>
    <t>สรุปข้อมูล ข้าราชการ พนักงานมหาวิทยาลัย สายวิชาการ สังกัดมหาวิทยาลัยราชภัฏพระนคร</t>
  </si>
  <si>
    <t>เงินงบประมาณ</t>
  </si>
  <si>
    <t>อัตรา</t>
  </si>
  <si>
    <t>อาจารย์</t>
  </si>
  <si>
    <t>ผู้ช่วยศาสตราจารย์</t>
  </si>
  <si>
    <t>รองศาสตราจารย์</t>
  </si>
  <si>
    <t>ลา</t>
  </si>
  <si>
    <t>ผศ.</t>
  </si>
  <si>
    <t>รศ.</t>
  </si>
  <si>
    <t>ศ.</t>
  </si>
  <si>
    <t>(อัตราที่มีคนครอง)</t>
  </si>
  <si>
    <t>ป.ตรี</t>
  </si>
  <si>
    <t>ป.</t>
  </si>
  <si>
    <t>ป.โท</t>
  </si>
  <si>
    <t>ป.เอก</t>
  </si>
  <si>
    <t>พม.</t>
  </si>
  <si>
    <t>ว่าง</t>
  </si>
  <si>
    <t>ว่างยัง</t>
  </si>
  <si>
    <t>บัณฑิต</t>
  </si>
  <si>
    <t>ต่อ</t>
  </si>
  <si>
    <t>ลาออก</t>
  </si>
  <si>
    <t>อยู่ระหว่างดำเนินการ</t>
  </si>
  <si>
    <t>ไม่จัดสรร</t>
  </si>
  <si>
    <t>อ.</t>
  </si>
  <si>
    <t>ไม่รวม รร.มัธยมสาธิตฯ</t>
  </si>
  <si>
    <t>โรงเรียนมัธยมสาธิตฯ</t>
  </si>
  <si>
    <t>รวมทั้งหมด (อัตราที่มีคนครองและอัตราว่าง)</t>
  </si>
  <si>
    <t>งปม</t>
  </si>
  <si>
    <t>รายได้</t>
  </si>
  <si>
    <t>ผศ</t>
  </si>
  <si>
    <t>รศ</t>
  </si>
  <si>
    <t>ศ</t>
  </si>
  <si>
    <t>ลาศึกษาต่อ</t>
  </si>
  <si>
    <t>อัตราว่างยังไม่จัดสรร</t>
  </si>
  <si>
    <t>อัตราว่างกำลังดำเนินการ</t>
  </si>
  <si>
    <t>รวมอัตราว่าง</t>
  </si>
  <si>
    <t>ตรี</t>
  </si>
  <si>
    <t>โท</t>
  </si>
  <si>
    <t>เอก</t>
  </si>
  <si>
    <t>อ</t>
  </si>
  <si>
    <t>ข้อมูล ณ วันที่ 30 ส.ค.2566</t>
  </si>
  <si>
    <t>ที่มา : กองบริหารงานบุคคล</t>
  </si>
  <si>
    <t>***หมายเหตุ  อยู่ระหว่างการพิจารณานำความกราบบังคมทูล เพื่อทรงพระกรุณาโปรดเกล้าแต่งตั้งให้ดำรงตำแหน่ง ศาสตราจารย์  2 ราย</t>
  </si>
  <si>
    <t>1. รศ.ดร.ณัฏฐ์  มากุล  คณะเทคโนโลยีอุตสาหกรรม</t>
  </si>
  <si>
    <t>2. รศ.ดร.วัชรินทร์  อินทพรหม  คณะมนุษยศาสตร์ฯ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</si>
</sst>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87" formatCode="_(* #,##0.00_);_(* \(#,##0.00\);_(* &quot;-&quot;??_);_(@_)"/>
    <numFmt numFmtId="188" formatCode="_-* #,##0_-;\-* #,##0_-;_-* &quot;-&quot;??_-;_-@_-"/>
    <numFmt numFmtId="189" formatCode="_(* #,##0_);_(* \(#,##0\);_(* &quot;-&quot;??_);_(@_)"/>
    <numFmt numFmtId="190" formatCode="_-* #,##0.0000_-;\-* #,##0.0000_-;_-* &quot;-&quot;??_-;_-@_-"/>
  </numFmts>
  <fonts count="81" x14ac:knownFonts="1">
    <font>
      <sz val="11"/>
      <color theme="1"/>
      <name val="Tahoma"/>
      <family val="2"/>
      <charset val="222"/>
      <scheme val="minor"/>
    </font>
    <font>
      <sz val="11"/>
      <color theme="1"/>
      <name val="Tahoma"/>
      <family val="2"/>
      <charset val="222"/>
      <scheme val="minor"/>
    </font>
    <font>
      <b/>
      <sz val="14"/>
      <color indexed="8"/>
      <name val="TH SarabunPSK"/>
      <family val="2"/>
    </font>
    <font>
      <sz val="14"/>
      <color theme="1"/>
      <name val="TH SarabunPSK"/>
      <family val="2"/>
    </font>
    <font>
      <b/>
      <sz val="14"/>
      <color theme="1"/>
      <name val="TH SarabunPSK"/>
      <family val="2"/>
    </font>
    <font>
      <sz val="14"/>
      <name val="TH SarabunPSK"/>
      <family val="2"/>
    </font>
    <font>
      <sz val="14"/>
      <color indexed="8"/>
      <name val="TH SarabunPSK"/>
      <family val="2"/>
    </font>
    <font>
      <b/>
      <sz val="18"/>
      <color indexed="8"/>
      <name val="TH SarabunPSK"/>
      <family val="2"/>
    </font>
    <font>
      <b/>
      <sz val="11"/>
      <color rgb="FFFA7D00"/>
      <name val="Tahoma"/>
      <family val="2"/>
      <charset val="222"/>
      <scheme val="minor"/>
    </font>
    <font>
      <sz val="10"/>
      <name val="Arial"/>
      <family val="2"/>
    </font>
    <font>
      <b/>
      <sz val="9"/>
      <color indexed="81"/>
      <name val="Tahoma"/>
      <family val="2"/>
    </font>
    <font>
      <sz val="9"/>
      <color indexed="81"/>
      <name val="Tahoma"/>
      <family val="2"/>
    </font>
    <font>
      <b/>
      <sz val="15"/>
      <name val="TH SarabunPSK"/>
      <family val="2"/>
      <charset val="222"/>
    </font>
    <font>
      <b/>
      <sz val="14"/>
      <name val="TH SarabunPSK"/>
      <family val="2"/>
      <charset val="222"/>
    </font>
    <font>
      <b/>
      <sz val="9"/>
      <name val="TH SarabunPSK"/>
      <family val="2"/>
      <charset val="222"/>
    </font>
    <font>
      <b/>
      <sz val="12"/>
      <name val="TH SarabunPSK"/>
      <family val="2"/>
      <charset val="222"/>
    </font>
    <font>
      <sz val="12"/>
      <name val="TH SarabunPSK"/>
      <family val="2"/>
      <charset val="222"/>
    </font>
    <font>
      <sz val="14"/>
      <name val="TH SarabunPSK"/>
      <family val="2"/>
      <charset val="222"/>
    </font>
    <font>
      <sz val="16"/>
      <name val="TH SarabunPSK"/>
      <family val="2"/>
      <charset val="222"/>
    </font>
    <font>
      <b/>
      <sz val="16"/>
      <name val="TH SarabunPSK"/>
      <family val="2"/>
      <charset val="222"/>
    </font>
    <font>
      <sz val="16"/>
      <color theme="1"/>
      <name val="TH SarabunPSK"/>
      <family val="2"/>
      <charset val="222"/>
    </font>
    <font>
      <b/>
      <sz val="16"/>
      <color theme="1"/>
      <name val="TH SarabunPSK"/>
      <family val="2"/>
      <charset val="222"/>
    </font>
    <font>
      <b/>
      <sz val="16"/>
      <color rgb="FFFF0000"/>
      <name val="TH SarabunPSK"/>
      <family val="2"/>
      <charset val="222"/>
    </font>
    <font>
      <sz val="10"/>
      <name val="TH SarabunPSK"/>
      <family val="2"/>
      <charset val="222"/>
    </font>
    <font>
      <sz val="10"/>
      <color theme="1"/>
      <name val="TH SarabunPSK"/>
      <family val="2"/>
      <charset val="222"/>
    </font>
    <font>
      <b/>
      <sz val="14"/>
      <color rgb="FFFF0000"/>
      <name val="TH SarabunPSK"/>
      <family val="2"/>
      <charset val="222"/>
    </font>
    <font>
      <sz val="11"/>
      <color theme="1"/>
      <name val="TH SarabunPSK"/>
      <family val="2"/>
      <charset val="222"/>
    </font>
    <font>
      <sz val="10"/>
      <color rgb="FFFF0000"/>
      <name val="TH SarabunPSK"/>
      <family val="2"/>
      <charset val="222"/>
    </font>
    <font>
      <b/>
      <sz val="11"/>
      <name val="TH SarabunPSK"/>
      <family val="2"/>
      <charset val="222"/>
    </font>
    <font>
      <sz val="13"/>
      <name val="TH SarabunPSK"/>
      <family val="2"/>
      <charset val="222"/>
    </font>
    <font>
      <b/>
      <sz val="11"/>
      <color rgb="FFFA7D00"/>
      <name val="TH SarabunPSK"/>
      <family val="2"/>
      <charset val="222"/>
    </font>
    <font>
      <sz val="18"/>
      <name val="TH SarabunPSK"/>
      <family val="2"/>
      <charset val="222"/>
    </font>
    <font>
      <b/>
      <sz val="20"/>
      <color theme="1"/>
      <name val="TH Niramit AS"/>
    </font>
    <font>
      <sz val="18"/>
      <color theme="1"/>
      <name val="TH Niramit AS"/>
    </font>
    <font>
      <b/>
      <sz val="18"/>
      <color theme="1"/>
      <name val="TH Niramit AS"/>
    </font>
    <font>
      <b/>
      <sz val="18"/>
      <name val="TH Niramit AS"/>
    </font>
    <font>
      <sz val="18"/>
      <name val="TH Niramit AS"/>
    </font>
    <font>
      <b/>
      <sz val="16"/>
      <color theme="1"/>
      <name val="TH SarabunPSK"/>
      <family val="2"/>
    </font>
    <font>
      <sz val="16"/>
      <color theme="1"/>
      <name val="TH SarabunPSK"/>
      <family val="2"/>
    </font>
    <font>
      <b/>
      <sz val="12"/>
      <color theme="1"/>
      <name val="TH SarabunPSK"/>
      <family val="2"/>
    </font>
    <font>
      <b/>
      <sz val="18"/>
      <color theme="1"/>
      <name val="AngsanaUPC"/>
      <family val="1"/>
    </font>
    <font>
      <sz val="14"/>
      <color theme="1"/>
      <name val="AngsanaUPC"/>
      <family val="1"/>
    </font>
    <font>
      <b/>
      <sz val="16"/>
      <color theme="1"/>
      <name val="AngsanaUPC"/>
      <family val="1"/>
    </font>
    <font>
      <b/>
      <sz val="14"/>
      <color theme="1"/>
      <name val="AngsanaUPC"/>
      <family val="1"/>
    </font>
    <font>
      <sz val="12"/>
      <color theme="1"/>
      <name val="AngsanaUPC"/>
      <family val="1"/>
    </font>
    <font>
      <sz val="16"/>
      <color theme="1"/>
      <name val="AngsanaUPC"/>
      <family val="1"/>
    </font>
    <font>
      <b/>
      <sz val="16"/>
      <color rgb="FFFF0000"/>
      <name val="TH SarabunPSK"/>
      <family val="2"/>
    </font>
    <font>
      <b/>
      <sz val="16"/>
      <name val="AngsanaUPC"/>
      <family val="1"/>
    </font>
    <font>
      <b/>
      <sz val="12"/>
      <color theme="1"/>
      <name val="AngsanaUPC"/>
      <family val="1"/>
    </font>
    <font>
      <sz val="14"/>
      <name val="Cordia New"/>
      <charset val="222"/>
    </font>
    <font>
      <b/>
      <sz val="16"/>
      <name val="TH SarabunPSK"/>
      <family val="2"/>
    </font>
    <font>
      <b/>
      <sz val="11"/>
      <name val="TH SarabunPSK"/>
      <family val="2"/>
    </font>
    <font>
      <b/>
      <sz val="14"/>
      <name val="TH SarabunPSK"/>
      <family val="2"/>
    </font>
    <font>
      <b/>
      <sz val="12"/>
      <name val="TH SarabunPSK"/>
      <family val="2"/>
    </font>
    <font>
      <sz val="11"/>
      <name val="TH SarabunPSK"/>
      <family val="2"/>
    </font>
    <font>
      <sz val="10"/>
      <name val="TH SarabunPSK"/>
      <family val="2"/>
    </font>
    <font>
      <b/>
      <sz val="10"/>
      <name val="TH SarabunPSK"/>
      <family val="2"/>
    </font>
    <font>
      <b/>
      <sz val="8"/>
      <name val="TH SarabunPSK"/>
      <family val="2"/>
    </font>
    <font>
      <b/>
      <sz val="14"/>
      <color rgb="FFFF0000"/>
      <name val="TH SarabunPSK"/>
      <family val="2"/>
    </font>
    <font>
      <sz val="14"/>
      <color rgb="FFFF0000"/>
      <name val="TH SarabunPSK"/>
      <family val="2"/>
    </font>
    <font>
      <b/>
      <sz val="18"/>
      <name val="TH SarabunPSK"/>
      <family val="2"/>
    </font>
    <font>
      <b/>
      <sz val="18"/>
      <color rgb="FFFF0000"/>
      <name val="TH SarabunPSK"/>
      <family val="2"/>
    </font>
    <font>
      <b/>
      <sz val="18"/>
      <color theme="1"/>
      <name val="TH SarabunPSK"/>
      <family val="2"/>
    </font>
    <font>
      <b/>
      <sz val="20"/>
      <color rgb="FFFF0000"/>
      <name val="TH SarabunPSK"/>
      <family val="2"/>
    </font>
    <font>
      <sz val="12"/>
      <name val="TH SarabunPSK"/>
      <family val="2"/>
    </font>
    <font>
      <b/>
      <sz val="12"/>
      <color rgb="FFFF0000"/>
      <name val="TH SarabunPSK"/>
      <family val="2"/>
    </font>
    <font>
      <sz val="12"/>
      <color rgb="FFFF0000"/>
      <name val="TH SarabunPSK"/>
      <family val="2"/>
    </font>
    <font>
      <b/>
      <sz val="10"/>
      <color rgb="FFFF0000"/>
      <name val="TH SarabunPSK"/>
      <family val="2"/>
    </font>
    <font>
      <b/>
      <sz val="9"/>
      <color rgb="FFFF0000"/>
      <name val="TH SarabunPSK"/>
      <family val="2"/>
    </font>
    <font>
      <sz val="8"/>
      <name val="TH SarabunPSK"/>
      <family val="2"/>
    </font>
    <font>
      <sz val="10"/>
      <color rgb="FFFF0000"/>
      <name val="TH SarabunPSK"/>
      <family val="2"/>
    </font>
    <font>
      <sz val="8"/>
      <color indexed="10"/>
      <name val="Tahoma"/>
      <family val="2"/>
    </font>
    <font>
      <sz val="8"/>
      <color indexed="81"/>
      <name val="Tahoma"/>
      <family val="2"/>
    </font>
    <font>
      <b/>
      <sz val="12"/>
      <color indexed="10"/>
      <name val="Tahoma"/>
      <family val="2"/>
    </font>
    <font>
      <b/>
      <sz val="14"/>
      <color indexed="39"/>
      <name val="TH SarabunPSK"/>
      <family val="2"/>
    </font>
    <font>
      <b/>
      <sz val="14"/>
      <color indexed="10"/>
      <name val="TH SarabunPSK"/>
      <family val="2"/>
    </font>
    <font>
      <b/>
      <sz val="8"/>
      <color indexed="81"/>
      <name val="Tahoma"/>
      <family val="2"/>
    </font>
    <font>
      <b/>
      <sz val="9"/>
      <color indexed="10"/>
      <name val="Tahoma"/>
      <family val="2"/>
    </font>
    <font>
      <b/>
      <sz val="16"/>
      <color indexed="10"/>
      <name val="TH SarabunPSK"/>
      <family val="2"/>
    </font>
    <font>
      <b/>
      <sz val="8"/>
      <color indexed="10"/>
      <name val="Tahoma"/>
      <family val="2"/>
    </font>
    <font>
      <sz val="14"/>
      <name val="Cordia New"/>
      <family val="2"/>
    </font>
  </fonts>
  <fills count="18">
    <fill>
      <patternFill patternType="none"/>
    </fill>
    <fill>
      <patternFill patternType="gray125"/>
    </fill>
    <fill>
      <patternFill patternType="solid">
        <fgColor theme="9" tint="0.79998168889431442"/>
        <bgColor indexed="64"/>
      </patternFill>
    </fill>
    <fill>
      <patternFill patternType="solid">
        <fgColor rgb="FFF2F2F2"/>
      </patternFill>
    </fill>
    <fill>
      <patternFill patternType="solid">
        <fgColor theme="4"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bgColor indexed="64"/>
      </patternFill>
    </fill>
    <fill>
      <patternFill patternType="solid">
        <fgColor rgb="FFFF9999"/>
        <bgColor indexed="64"/>
      </patternFill>
    </fill>
    <fill>
      <patternFill patternType="solid">
        <fgColor rgb="FF9966FF"/>
        <bgColor indexed="64"/>
      </patternFill>
    </fill>
    <fill>
      <patternFill patternType="solid">
        <fgColor rgb="FFFF66CC"/>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9"/>
        <bgColor indexed="64"/>
      </patternFill>
    </fill>
    <fill>
      <patternFill patternType="solid">
        <fgColor theme="3" tint="0.59999389629810485"/>
        <bgColor indexed="64"/>
      </patternFill>
    </fill>
  </fills>
  <borders count="1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style="thin">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auto="1"/>
      </left>
      <right style="thin">
        <color auto="1"/>
      </right>
      <top/>
      <bottom style="hair">
        <color auto="1"/>
      </bottom>
      <diagonal/>
    </border>
    <border>
      <left style="thin">
        <color auto="1"/>
      </left>
      <right style="thin">
        <color auto="1"/>
      </right>
      <top style="double">
        <color indexed="64"/>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auto="1"/>
      </left>
      <right style="thin">
        <color auto="1"/>
      </right>
      <top style="hair">
        <color auto="1"/>
      </top>
      <bottom style="double">
        <color indexed="64"/>
      </bottom>
      <diagonal/>
    </border>
    <border>
      <left style="thin">
        <color auto="1"/>
      </left>
      <right style="thin">
        <color auto="1"/>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top/>
      <bottom style="thick">
        <color indexed="64"/>
      </bottom>
      <diagonal/>
    </border>
    <border>
      <left style="thick">
        <color indexed="64"/>
      </left>
      <right style="thick">
        <color indexed="64"/>
      </right>
      <top/>
      <bottom style="thin">
        <color indexed="64"/>
      </bottom>
      <diagonal/>
    </border>
    <border>
      <left/>
      <right style="thick">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thick">
        <color indexed="64"/>
      </right>
      <top style="thin">
        <color indexed="64"/>
      </top>
      <bottom style="thin">
        <color indexed="64"/>
      </bottom>
      <diagonal/>
    </border>
    <border>
      <left/>
      <right/>
      <top/>
      <bottom style="medium">
        <color indexed="64"/>
      </bottom>
      <diagonal/>
    </border>
    <border>
      <left/>
      <right style="thick">
        <color indexed="64"/>
      </right>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diagonal/>
    </border>
    <border>
      <left/>
      <right style="thick">
        <color indexed="64"/>
      </right>
      <top style="medium">
        <color indexed="64"/>
      </top>
      <bottom/>
      <diagonal/>
    </border>
    <border>
      <left style="thick">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ck">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thick">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ck">
        <color indexed="64"/>
      </right>
      <top style="medium">
        <color indexed="64"/>
      </top>
      <bottom style="hair">
        <color indexed="64"/>
      </bottom>
      <diagonal/>
    </border>
    <border>
      <left style="thick">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style="thick">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style="hair">
        <color indexed="64"/>
      </top>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right style="thick">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ck">
        <color indexed="64"/>
      </right>
      <top style="thin">
        <color indexed="64"/>
      </top>
      <bottom/>
      <diagonal/>
    </border>
    <border>
      <left style="thick">
        <color indexed="64"/>
      </left>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7">
    <xf numFmtId="0" fontId="0" fillId="0" borderId="0"/>
    <xf numFmtId="43" fontId="1" fillId="0" borderId="0" applyFont="0" applyFill="0" applyBorder="0" applyAlignment="0" applyProtection="0"/>
    <xf numFmtId="187" fontId="1" fillId="0" borderId="0" applyFont="0" applyFill="0" applyBorder="0" applyAlignment="0" applyProtection="0"/>
    <xf numFmtId="0" fontId="8" fillId="3" borderId="10" applyNumberFormat="0" applyAlignment="0" applyProtection="0"/>
    <xf numFmtId="0" fontId="9" fillId="0" borderId="0"/>
    <xf numFmtId="0" fontId="49" fillId="0" borderId="0"/>
    <xf numFmtId="0" fontId="80" fillId="0" borderId="0"/>
  </cellStyleXfs>
  <cellXfs count="556">
    <xf numFmtId="0" fontId="0" fillId="0" borderId="0" xfId="0"/>
    <xf numFmtId="0" fontId="2" fillId="0" borderId="0" xfId="0" applyNumberFormat="1" applyFont="1" applyFill="1" applyBorder="1" applyAlignment="1" applyProtection="1">
      <alignment vertical="center"/>
    </xf>
    <xf numFmtId="0" fontId="3" fillId="0" borderId="0" xfId="0" applyFont="1"/>
    <xf numFmtId="188" fontId="3" fillId="0" borderId="0" xfId="1" applyNumberFormat="1" applyFont="1"/>
    <xf numFmtId="188" fontId="4" fillId="2" borderId="6" xfId="1" applyNumberFormat="1" applyFont="1" applyFill="1" applyBorder="1" applyAlignment="1">
      <alignment horizontal="center"/>
    </xf>
    <xf numFmtId="188" fontId="3" fillId="0" borderId="6" xfId="1" applyNumberFormat="1" applyFont="1" applyBorder="1"/>
    <xf numFmtId="0" fontId="3" fillId="0" borderId="0" xfId="0" applyFont="1" applyBorder="1"/>
    <xf numFmtId="188" fontId="3" fillId="0" borderId="6" xfId="1" applyNumberFormat="1" applyFont="1" applyFill="1" applyBorder="1"/>
    <xf numFmtId="188" fontId="3" fillId="0" borderId="0" xfId="1" applyNumberFormat="1" applyFont="1" applyFill="1"/>
    <xf numFmtId="0" fontId="4" fillId="0" borderId="0" xfId="0" applyFont="1" applyAlignment="1">
      <alignment vertical="center"/>
    </xf>
    <xf numFmtId="188" fontId="3" fillId="0" borderId="0" xfId="1" applyNumberFormat="1" applyFont="1" applyAlignment="1">
      <alignment horizontal="left"/>
    </xf>
    <xf numFmtId="188" fontId="4" fillId="0" borderId="0" xfId="1" applyNumberFormat="1" applyFont="1" applyFill="1" applyBorder="1" applyAlignment="1"/>
    <xf numFmtId="188" fontId="4" fillId="0" borderId="0" xfId="1" applyNumberFormat="1" applyFont="1" applyFill="1" applyBorder="1" applyAlignment="1">
      <alignment horizontal="center"/>
    </xf>
    <xf numFmtId="0" fontId="4" fillId="0" borderId="0" xfId="0" applyFont="1" applyFill="1" applyBorder="1" applyAlignment="1">
      <alignment horizontal="center"/>
    </xf>
    <xf numFmtId="1" fontId="4" fillId="0" borderId="0" xfId="0" applyNumberFormat="1" applyFont="1" applyFill="1" applyBorder="1" applyAlignment="1">
      <alignment horizontal="center"/>
    </xf>
    <xf numFmtId="188" fontId="4" fillId="2" borderId="5" xfId="1" applyNumberFormat="1" applyFont="1" applyFill="1" applyBorder="1" applyAlignment="1">
      <alignment horizontal="center"/>
    </xf>
    <xf numFmtId="188" fontId="4" fillId="2" borderId="7" xfId="1" applyNumberFormat="1" applyFont="1" applyFill="1" applyBorder="1" applyAlignment="1">
      <alignment horizontal="center"/>
    </xf>
    <xf numFmtId="189" fontId="5" fillId="0" borderId="4" xfId="2" applyNumberFormat="1" applyFont="1" applyFill="1" applyBorder="1" applyAlignment="1" applyProtection="1">
      <alignment horizontal="center" vertical="center"/>
    </xf>
    <xf numFmtId="189" fontId="6" fillId="0" borderId="6" xfId="2" applyNumberFormat="1" applyFont="1" applyFill="1" applyBorder="1" applyAlignment="1" applyProtection="1">
      <alignment horizontal="center" vertical="center"/>
    </xf>
    <xf numFmtId="189" fontId="4" fillId="2" borderId="6" xfId="2" applyNumberFormat="1" applyFont="1" applyFill="1" applyBorder="1" applyAlignment="1">
      <alignment horizontal="center"/>
    </xf>
    <xf numFmtId="189" fontId="5" fillId="0" borderId="6" xfId="2" applyNumberFormat="1" applyFont="1" applyFill="1" applyBorder="1" applyAlignment="1" applyProtection="1">
      <alignment horizontal="center" vertical="center"/>
    </xf>
    <xf numFmtId="189" fontId="4" fillId="2" borderId="5" xfId="2" applyNumberFormat="1" applyFont="1" applyFill="1" applyBorder="1" applyAlignment="1">
      <alignment horizontal="center"/>
    </xf>
    <xf numFmtId="0" fontId="13" fillId="0" borderId="9" xfId="4" applyFont="1" applyBorder="1" applyAlignment="1">
      <alignment horizontal="center" vertical="center" wrapText="1"/>
    </xf>
    <xf numFmtId="0" fontId="13" fillId="0" borderId="8" xfId="4" applyFont="1" applyBorder="1" applyAlignment="1">
      <alignment horizontal="center" vertical="center" wrapText="1"/>
    </xf>
    <xf numFmtId="49" fontId="14" fillId="0" borderId="1" xfId="4" applyNumberFormat="1" applyFont="1" applyBorder="1" applyAlignment="1">
      <alignment horizontal="center" vertical="center" wrapText="1"/>
    </xf>
    <xf numFmtId="49" fontId="15" fillId="0" borderId="6" xfId="4" applyNumberFormat="1" applyFont="1" applyBorder="1" applyAlignment="1">
      <alignment horizontal="center" vertical="center" wrapText="1"/>
    </xf>
    <xf numFmtId="0" fontId="13" fillId="0" borderId="7" xfId="4" applyFont="1" applyBorder="1" applyAlignment="1">
      <alignment horizontal="center" vertical="center" wrapText="1"/>
    </xf>
    <xf numFmtId="0" fontId="13" fillId="0" borderId="7" xfId="4" applyFont="1" applyBorder="1" applyAlignment="1">
      <alignment horizontal="center" vertical="top"/>
    </xf>
    <xf numFmtId="0" fontId="16" fillId="0" borderId="6" xfId="4" applyFont="1" applyBorder="1" applyAlignment="1">
      <alignment horizontal="center" vertical="center" wrapText="1"/>
    </xf>
    <xf numFmtId="0" fontId="19" fillId="0" borderId="1" xfId="4" applyFont="1" applyBorder="1" applyAlignment="1">
      <alignment horizontal="center" vertical="center"/>
    </xf>
    <xf numFmtId="0" fontId="18" fillId="0" borderId="1" xfId="4" applyFont="1" applyBorder="1" applyAlignment="1">
      <alignment horizontal="center" vertical="center"/>
    </xf>
    <xf numFmtId="0" fontId="19" fillId="6" borderId="1" xfId="4" applyFont="1" applyFill="1" applyBorder="1" applyAlignment="1">
      <alignment horizontal="center" vertical="center"/>
    </xf>
    <xf numFmtId="0" fontId="18" fillId="6" borderId="1" xfId="4" applyFont="1" applyFill="1" applyBorder="1" applyAlignment="1">
      <alignment horizontal="center" vertical="center"/>
    </xf>
    <xf numFmtId="0" fontId="18" fillId="0" borderId="6" xfId="4" quotePrefix="1" applyFont="1" applyBorder="1" applyAlignment="1">
      <alignment horizontal="center" vertical="center"/>
    </xf>
    <xf numFmtId="0" fontId="18" fillId="0" borderId="6" xfId="4" applyFont="1" applyBorder="1" applyAlignment="1">
      <alignment vertical="center"/>
    </xf>
    <xf numFmtId="0" fontId="18" fillId="0" borderId="6" xfId="4" applyFont="1" applyBorder="1" applyAlignment="1">
      <alignment horizontal="center" vertical="center"/>
    </xf>
    <xf numFmtId="17" fontId="18" fillId="0" borderId="6" xfId="4" quotePrefix="1" applyNumberFormat="1" applyFont="1" applyBorder="1" applyAlignment="1">
      <alignment horizontal="center" vertical="center"/>
    </xf>
    <xf numFmtId="0" fontId="20" fillId="7" borderId="6" xfId="3" applyFont="1" applyFill="1" applyBorder="1" applyAlignment="1">
      <alignment horizontal="center" vertical="center"/>
    </xf>
    <xf numFmtId="0" fontId="20" fillId="0" borderId="6" xfId="4" applyFont="1" applyBorder="1" applyAlignment="1">
      <alignment horizontal="center" vertical="center"/>
    </xf>
    <xf numFmtId="0" fontId="18" fillId="0" borderId="11" xfId="4" applyFont="1" applyBorder="1" applyAlignment="1">
      <alignment horizontal="center" vertical="center"/>
    </xf>
    <xf numFmtId="1" fontId="18" fillId="0" borderId="6" xfId="4" quotePrefix="1" applyNumberFormat="1" applyFont="1" applyBorder="1" applyAlignment="1">
      <alignment horizontal="center" vertical="center"/>
    </xf>
    <xf numFmtId="0" fontId="20" fillId="0" borderId="13" xfId="4" applyFont="1" applyBorder="1" applyAlignment="1">
      <alignment horizontal="center" vertical="center"/>
    </xf>
    <xf numFmtId="0" fontId="18" fillId="7" borderId="6" xfId="3" applyFont="1" applyFill="1" applyBorder="1" applyAlignment="1">
      <alignment horizontal="center" vertical="center"/>
    </xf>
    <xf numFmtId="0" fontId="18" fillId="0" borderId="12" xfId="4" applyFont="1" applyBorder="1" applyAlignment="1">
      <alignment horizontal="center" vertical="center"/>
    </xf>
    <xf numFmtId="0" fontId="21" fillId="0" borderId="6" xfId="4" applyFont="1" applyBorder="1" applyAlignment="1">
      <alignment horizontal="center" vertical="center"/>
    </xf>
    <xf numFmtId="0" fontId="22" fillId="0" borderId="6" xfId="4" applyFont="1" applyBorder="1" applyAlignment="1">
      <alignment horizontal="center" vertical="center"/>
    </xf>
    <xf numFmtId="0" fontId="18" fillId="0" borderId="2" xfId="4" applyFont="1" applyBorder="1" applyAlignment="1">
      <alignment horizontal="center" vertical="center"/>
    </xf>
    <xf numFmtId="17" fontId="18" fillId="0" borderId="3" xfId="4" quotePrefix="1" applyNumberFormat="1" applyFont="1" applyBorder="1" applyAlignment="1">
      <alignment horizontal="center" vertical="center"/>
    </xf>
    <xf numFmtId="0" fontId="20" fillId="0" borderId="3" xfId="3" applyFont="1" applyFill="1" applyBorder="1" applyAlignment="1">
      <alignment horizontal="center" vertical="center"/>
    </xf>
    <xf numFmtId="0" fontId="20" fillId="0" borderId="3" xfId="4" applyFont="1" applyBorder="1" applyAlignment="1">
      <alignment horizontal="center" vertical="center"/>
    </xf>
    <xf numFmtId="0" fontId="18" fillId="0" borderId="3" xfId="4" applyFont="1" applyBorder="1" applyAlignment="1">
      <alignment horizontal="center" vertical="center"/>
    </xf>
    <xf numFmtId="0" fontId="23" fillId="0" borderId="6" xfId="4" applyFont="1" applyBorder="1" applyAlignment="1">
      <alignment horizontal="center" vertical="center"/>
    </xf>
    <xf numFmtId="0" fontId="24" fillId="0" borderId="6" xfId="4" applyFont="1" applyBorder="1" applyAlignment="1">
      <alignment horizontal="center" vertical="center"/>
    </xf>
    <xf numFmtId="0" fontId="18" fillId="0" borderId="14" xfId="4" applyFont="1" applyBorder="1" applyAlignment="1">
      <alignment horizontal="center" vertical="center"/>
    </xf>
    <xf numFmtId="0" fontId="20" fillId="0" borderId="14" xfId="4" applyFont="1" applyBorder="1" applyAlignment="1">
      <alignment horizontal="center" vertical="center"/>
    </xf>
    <xf numFmtId="0" fontId="22" fillId="0" borderId="14" xfId="4" applyFont="1" applyBorder="1" applyAlignment="1">
      <alignment horizontal="center" vertical="center"/>
    </xf>
    <xf numFmtId="0" fontId="18" fillId="0" borderId="0" xfId="4" applyFont="1" applyAlignment="1">
      <alignment horizontal="center" vertical="center"/>
    </xf>
    <xf numFmtId="0" fontId="20" fillId="0" borderId="0" xfId="4" applyFont="1" applyAlignment="1">
      <alignment horizontal="center" vertical="center"/>
    </xf>
    <xf numFmtId="0" fontId="22" fillId="0" borderId="0" xfId="4" applyFont="1" applyAlignment="1">
      <alignment horizontal="center" vertical="center"/>
    </xf>
    <xf numFmtId="0" fontId="26" fillId="0" borderId="0" xfId="0" applyFont="1" applyAlignment="1">
      <alignment horizontal="left"/>
    </xf>
    <xf numFmtId="0" fontId="25" fillId="0" borderId="0" xfId="4" applyFont="1" applyAlignment="1">
      <alignment horizontal="left"/>
    </xf>
    <xf numFmtId="0" fontId="22" fillId="0" borderId="0" xfId="4" applyFont="1" applyAlignment="1">
      <alignment horizontal="left"/>
    </xf>
    <xf numFmtId="0" fontId="27" fillId="0" borderId="0" xfId="4" applyFont="1" applyAlignment="1">
      <alignment horizontal="left"/>
    </xf>
    <xf numFmtId="0" fontId="19" fillId="0" borderId="9" xfId="4" applyFont="1" applyBorder="1" applyAlignment="1">
      <alignment horizontal="center" vertical="center" wrapText="1"/>
    </xf>
    <xf numFmtId="0" fontId="19" fillId="0" borderId="8" xfId="4" applyFont="1" applyBorder="1" applyAlignment="1">
      <alignment horizontal="center" vertical="center" wrapText="1"/>
    </xf>
    <xf numFmtId="49" fontId="28" fillId="0" borderId="1" xfId="4" applyNumberFormat="1" applyFont="1" applyBorder="1" applyAlignment="1">
      <alignment horizontal="center" vertical="center" wrapText="1"/>
    </xf>
    <xf numFmtId="0" fontId="19" fillId="0" borderId="7" xfId="4" applyFont="1" applyBorder="1" applyAlignment="1">
      <alignment horizontal="center" vertical="center" wrapText="1"/>
    </xf>
    <xf numFmtId="49" fontId="28" fillId="0" borderId="6" xfId="4" applyNumberFormat="1" applyFont="1" applyBorder="1" applyAlignment="1">
      <alignment horizontal="center" vertical="center" wrapText="1"/>
    </xf>
    <xf numFmtId="0" fontId="18" fillId="7" borderId="11" xfId="4" applyFont="1" applyFill="1" applyBorder="1" applyAlignment="1">
      <alignment vertical="center"/>
    </xf>
    <xf numFmtId="0" fontId="19" fillId="7" borderId="11" xfId="4" applyFont="1" applyFill="1" applyBorder="1" applyAlignment="1">
      <alignment horizontal="center" vertical="center"/>
    </xf>
    <xf numFmtId="0" fontId="18" fillId="7" borderId="11" xfId="4" applyFont="1" applyFill="1" applyBorder="1" applyAlignment="1">
      <alignment horizontal="center" vertical="center"/>
    </xf>
    <xf numFmtId="0" fontId="18" fillId="7" borderId="6" xfId="4" applyFont="1" applyFill="1" applyBorder="1" applyAlignment="1">
      <alignment horizontal="center" vertical="center"/>
    </xf>
    <xf numFmtId="0" fontId="18" fillId="0" borderId="5" xfId="4" quotePrefix="1" applyFont="1" applyBorder="1" applyAlignment="1">
      <alignment horizontal="center" vertical="center"/>
    </xf>
    <xf numFmtId="0" fontId="18" fillId="7" borderId="5" xfId="3" applyFont="1" applyFill="1" applyBorder="1" applyAlignment="1">
      <alignment horizontal="center" vertical="center"/>
    </xf>
    <xf numFmtId="0" fontId="20" fillId="0" borderId="5" xfId="4" applyFont="1" applyBorder="1" applyAlignment="1">
      <alignment horizontal="center" vertical="center"/>
    </xf>
    <xf numFmtId="0" fontId="18" fillId="0" borderId="5" xfId="4" applyFont="1" applyBorder="1" applyAlignment="1">
      <alignment horizontal="center" vertical="center"/>
    </xf>
    <xf numFmtId="0" fontId="22" fillId="0" borderId="5" xfId="4" applyFont="1" applyBorder="1" applyAlignment="1">
      <alignment horizontal="center" vertical="center"/>
    </xf>
    <xf numFmtId="0" fontId="18" fillId="0" borderId="1" xfId="4" quotePrefix="1" applyFont="1" applyBorder="1" applyAlignment="1">
      <alignment horizontal="center" vertical="center"/>
    </xf>
    <xf numFmtId="0" fontId="18" fillId="7" borderId="1" xfId="3" applyFont="1" applyFill="1" applyBorder="1" applyAlignment="1">
      <alignment horizontal="center" vertical="center"/>
    </xf>
    <xf numFmtId="0" fontId="20" fillId="0" borderId="1" xfId="4" applyFont="1" applyBorder="1" applyAlignment="1">
      <alignment horizontal="center" vertical="center"/>
    </xf>
    <xf numFmtId="0" fontId="22" fillId="0" borderId="1" xfId="4" applyFont="1" applyBorder="1" applyAlignment="1">
      <alignment horizontal="center" vertical="center"/>
    </xf>
    <xf numFmtId="0" fontId="18" fillId="0" borderId="4" xfId="4" applyFont="1" applyBorder="1" applyAlignment="1">
      <alignment vertical="center"/>
    </xf>
    <xf numFmtId="0" fontId="18" fillId="0" borderId="4" xfId="4" applyFont="1" applyBorder="1" applyAlignment="1">
      <alignment horizontal="center" vertical="center"/>
    </xf>
    <xf numFmtId="17" fontId="18" fillId="0" borderId="1" xfId="4" quotePrefix="1" applyNumberFormat="1" applyFont="1" applyBorder="1" applyAlignment="1">
      <alignment horizontal="center" vertical="center"/>
    </xf>
    <xf numFmtId="0" fontId="19" fillId="0" borderId="6" xfId="4" applyFont="1" applyBorder="1" applyAlignment="1">
      <alignment vertical="center"/>
    </xf>
    <xf numFmtId="0" fontId="19" fillId="0" borderId="0" xfId="4" applyFont="1" applyAlignment="1">
      <alignment vertical="center"/>
    </xf>
    <xf numFmtId="0" fontId="29" fillId="0" borderId="6" xfId="4" applyFont="1" applyBorder="1" applyAlignment="1">
      <alignment vertical="center"/>
    </xf>
    <xf numFmtId="0" fontId="30" fillId="7" borderId="6" xfId="3" applyFont="1" applyFill="1" applyBorder="1" applyAlignment="1">
      <alignment horizontal="center" vertical="center"/>
    </xf>
    <xf numFmtId="49" fontId="15" fillId="0" borderId="5" xfId="4" applyNumberFormat="1" applyFont="1" applyBorder="1" applyAlignment="1">
      <alignment horizontal="center" vertical="center" wrapText="1"/>
    </xf>
    <xf numFmtId="0" fontId="17" fillId="0" borderId="5" xfId="4" applyFont="1" applyBorder="1" applyAlignment="1">
      <alignment horizontal="center" vertical="center"/>
    </xf>
    <xf numFmtId="49" fontId="13" fillId="0" borderId="6" xfId="4" applyNumberFormat="1" applyFont="1" applyBorder="1" applyAlignment="1">
      <alignment horizontal="center" vertical="center" wrapText="1"/>
    </xf>
    <xf numFmtId="0" fontId="12" fillId="0" borderId="6" xfId="4" applyFont="1" applyBorder="1" applyAlignment="1">
      <alignment vertical="center"/>
    </xf>
    <xf numFmtId="0" fontId="12" fillId="0" borderId="4" xfId="4" applyFont="1" applyBorder="1" applyAlignment="1">
      <alignment vertical="center"/>
    </xf>
    <xf numFmtId="0" fontId="19" fillId="0" borderId="7" xfId="4" applyFont="1" applyBorder="1" applyAlignment="1">
      <alignment horizontal="center" vertical="top"/>
    </xf>
    <xf numFmtId="0" fontId="19" fillId="0" borderId="5" xfId="4" applyFont="1" applyBorder="1" applyAlignment="1">
      <alignment horizontal="center" vertical="center"/>
    </xf>
    <xf numFmtId="0" fontId="23" fillId="7" borderId="6" xfId="4" applyFont="1" applyFill="1" applyBorder="1"/>
    <xf numFmtId="0" fontId="23" fillId="7" borderId="6" xfId="4" applyFont="1" applyFill="1" applyBorder="1" applyAlignment="1">
      <alignment horizontal="center"/>
    </xf>
    <xf numFmtId="0" fontId="18" fillId="7" borderId="6" xfId="4" applyFont="1" applyFill="1" applyBorder="1" applyAlignment="1">
      <alignment horizontal="center" vertical="center" wrapText="1"/>
    </xf>
    <xf numFmtId="0" fontId="18" fillId="7" borderId="6" xfId="3" applyFont="1" applyFill="1" applyBorder="1" applyAlignment="1">
      <alignment horizontal="center" vertical="center" wrapText="1"/>
    </xf>
    <xf numFmtId="0" fontId="20" fillId="7" borderId="6" xfId="4" applyFont="1" applyFill="1" applyBorder="1" applyAlignment="1">
      <alignment horizontal="center" vertical="center" wrapText="1"/>
    </xf>
    <xf numFmtId="0" fontId="23" fillId="0" borderId="6" xfId="4" applyFont="1" applyBorder="1"/>
    <xf numFmtId="0" fontId="31" fillId="0" borderId="6" xfId="4" applyFont="1" applyBorder="1" applyAlignment="1">
      <alignment horizontal="center" vertical="center"/>
    </xf>
    <xf numFmtId="0" fontId="31" fillId="0" borderId="0" xfId="4" applyFont="1" applyAlignment="1">
      <alignment horizontal="center" vertical="center"/>
    </xf>
    <xf numFmtId="0" fontId="23" fillId="0" borderId="0" xfId="4" applyFont="1"/>
    <xf numFmtId="0" fontId="18" fillId="0" borderId="3" xfId="4" applyFont="1" applyBorder="1" applyAlignment="1">
      <alignment vertical="center" wrapText="1"/>
    </xf>
    <xf numFmtId="0" fontId="18" fillId="0" borderId="4" xfId="4" applyFont="1" applyBorder="1" applyAlignment="1">
      <alignment vertical="center" wrapText="1"/>
    </xf>
    <xf numFmtId="0" fontId="20" fillId="0" borderId="4" xfId="4" applyFont="1" applyBorder="1" applyAlignment="1">
      <alignment horizontal="center" vertical="center"/>
    </xf>
    <xf numFmtId="0" fontId="18" fillId="7" borderId="12" xfId="3" applyFont="1" applyFill="1" applyBorder="1" applyAlignment="1">
      <alignment horizontal="center" vertical="center"/>
    </xf>
    <xf numFmtId="0" fontId="20" fillId="0" borderId="16" xfId="4" applyFont="1" applyBorder="1" applyAlignment="1">
      <alignment horizontal="center" vertical="center"/>
    </xf>
    <xf numFmtId="0" fontId="20" fillId="0" borderId="12" xfId="4" applyFont="1" applyBorder="1" applyAlignment="1">
      <alignment horizontal="center" vertical="center"/>
    </xf>
    <xf numFmtId="0" fontId="18" fillId="0" borderId="3" xfId="4" quotePrefix="1" applyFont="1" applyBorder="1" applyAlignment="1">
      <alignment horizontal="center" vertical="center"/>
    </xf>
    <xf numFmtId="0" fontId="18" fillId="7" borderId="3" xfId="3" applyFont="1" applyFill="1" applyBorder="1" applyAlignment="1">
      <alignment horizontal="center" vertical="center"/>
    </xf>
    <xf numFmtId="0" fontId="18" fillId="0" borderId="2" xfId="4" applyFont="1" applyBorder="1" applyAlignment="1">
      <alignment vertical="center"/>
    </xf>
    <xf numFmtId="0" fontId="2"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188" fontId="4" fillId="2" borderId="1" xfId="1" applyNumberFormat="1" applyFont="1" applyFill="1" applyBorder="1" applyAlignment="1">
      <alignment horizontal="center" vertical="center"/>
    </xf>
    <xf numFmtId="188" fontId="4" fillId="2" borderId="5" xfId="1" applyNumberFormat="1" applyFont="1" applyFill="1" applyBorder="1" applyAlignment="1">
      <alignment horizontal="center" vertical="center"/>
    </xf>
    <xf numFmtId="188" fontId="4" fillId="2" borderId="2" xfId="1" applyNumberFormat="1" applyFont="1" applyFill="1" applyBorder="1" applyAlignment="1">
      <alignment horizontal="center"/>
    </xf>
    <xf numFmtId="188" fontId="4" fillId="2" borderId="3" xfId="1" applyNumberFormat="1" applyFont="1" applyFill="1" applyBorder="1" applyAlignment="1">
      <alignment horizontal="center"/>
    </xf>
    <xf numFmtId="188" fontId="4" fillId="2" borderId="4" xfId="1" applyNumberFormat="1" applyFont="1" applyFill="1" applyBorder="1" applyAlignment="1">
      <alignment horizontal="center"/>
    </xf>
    <xf numFmtId="188" fontId="4" fillId="2" borderId="9" xfId="1" applyNumberFormat="1" applyFont="1" applyFill="1" applyBorder="1" applyAlignment="1">
      <alignment horizontal="center" vertical="center"/>
    </xf>
    <xf numFmtId="188" fontId="4" fillId="2" borderId="8" xfId="1" applyNumberFormat="1" applyFont="1" applyFill="1" applyBorder="1" applyAlignment="1">
      <alignment horizontal="center" vertical="center"/>
    </xf>
    <xf numFmtId="188" fontId="4" fillId="2" borderId="7" xfId="1" applyNumberFormat="1" applyFont="1" applyFill="1" applyBorder="1" applyAlignment="1">
      <alignment horizontal="center" vertical="center"/>
    </xf>
    <xf numFmtId="188" fontId="4" fillId="2" borderId="6" xfId="1"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49" fontId="15" fillId="0" borderId="1" xfId="4" applyNumberFormat="1" applyFont="1" applyBorder="1" applyAlignment="1">
      <alignment horizontal="center" vertical="center" wrapText="1"/>
    </xf>
    <xf numFmtId="49" fontId="15" fillId="0" borderId="5" xfId="4" applyNumberFormat="1" applyFont="1" applyBorder="1" applyAlignment="1">
      <alignment horizontal="center" vertical="center" wrapText="1"/>
    </xf>
    <xf numFmtId="49" fontId="13" fillId="0" borderId="1" xfId="4" applyNumberFormat="1" applyFont="1" applyBorder="1" applyAlignment="1">
      <alignment horizontal="center" vertical="center"/>
    </xf>
    <xf numFmtId="0" fontId="17" fillId="0" borderId="5" xfId="4" applyFont="1" applyBorder="1" applyAlignment="1">
      <alignment horizontal="center" vertical="center"/>
    </xf>
    <xf numFmtId="0" fontId="12" fillId="5" borderId="2" xfId="4" applyFont="1" applyFill="1" applyBorder="1" applyAlignment="1">
      <alignment horizontal="center" vertical="center"/>
    </xf>
    <xf numFmtId="0" fontId="12" fillId="5" borderId="4" xfId="4" applyFont="1" applyFill="1" applyBorder="1" applyAlignment="1">
      <alignment horizontal="center" vertical="center"/>
    </xf>
    <xf numFmtId="0" fontId="12" fillId="0" borderId="0" xfId="4" applyFont="1" applyAlignment="1">
      <alignment horizontal="center"/>
    </xf>
    <xf numFmtId="0" fontId="13" fillId="0" borderId="1" xfId="4" applyFont="1" applyBorder="1" applyAlignment="1">
      <alignment horizontal="center" vertical="center"/>
    </xf>
    <xf numFmtId="0" fontId="13" fillId="0" borderId="5" xfId="4" applyFont="1" applyBorder="1" applyAlignment="1">
      <alignment horizontal="center" vertical="center"/>
    </xf>
    <xf numFmtId="0" fontId="13" fillId="0" borderId="7" xfId="4" applyFont="1" applyBorder="1" applyAlignment="1">
      <alignment horizontal="center" vertical="center"/>
    </xf>
    <xf numFmtId="0" fontId="13" fillId="0" borderId="9" xfId="4" applyFont="1" applyBorder="1" applyAlignment="1">
      <alignment horizontal="center" vertical="center"/>
    </xf>
    <xf numFmtId="0" fontId="13" fillId="0" borderId="8" xfId="4" applyFont="1" applyBorder="1" applyAlignment="1">
      <alignment horizontal="center" vertical="center"/>
    </xf>
    <xf numFmtId="0" fontId="13" fillId="0" borderId="1" xfId="4" applyFont="1" applyBorder="1" applyAlignment="1">
      <alignment horizontal="center" wrapText="1"/>
    </xf>
    <xf numFmtId="0" fontId="13" fillId="0" borderId="12" xfId="4" applyFont="1" applyBorder="1" applyAlignment="1">
      <alignment horizontal="center" wrapText="1"/>
    </xf>
    <xf numFmtId="49" fontId="13" fillId="0" borderId="2" xfId="4" applyNumberFormat="1" applyFont="1" applyBorder="1" applyAlignment="1">
      <alignment horizontal="center" vertical="center" wrapText="1"/>
    </xf>
    <xf numFmtId="49" fontId="13" fillId="0" borderId="3" xfId="4" applyNumberFormat="1" applyFont="1" applyBorder="1" applyAlignment="1">
      <alignment horizontal="center" vertical="center" wrapText="1"/>
    </xf>
    <xf numFmtId="49" fontId="13" fillId="0" borderId="4" xfId="4" applyNumberFormat="1" applyFont="1" applyBorder="1" applyAlignment="1">
      <alignment horizontal="center" vertical="center" wrapText="1"/>
    </xf>
    <xf numFmtId="0" fontId="13" fillId="0" borderId="2" xfId="4" applyFont="1" applyBorder="1" applyAlignment="1">
      <alignment horizontal="center" vertical="center"/>
    </xf>
    <xf numFmtId="0" fontId="13" fillId="0" borderId="4" xfId="4" applyFont="1" applyBorder="1" applyAlignment="1">
      <alignment horizontal="center" vertical="center"/>
    </xf>
    <xf numFmtId="0" fontId="18" fillId="4" borderId="2" xfId="4" applyFont="1" applyFill="1" applyBorder="1" applyAlignment="1">
      <alignment horizontal="center" vertical="center"/>
    </xf>
    <xf numFmtId="0" fontId="18" fillId="4" borderId="4" xfId="4" applyFont="1" applyFill="1" applyBorder="1" applyAlignment="1">
      <alignment horizontal="center" vertical="center"/>
    </xf>
    <xf numFmtId="0" fontId="18" fillId="6" borderId="6" xfId="4" applyFont="1" applyFill="1" applyBorder="1" applyAlignment="1">
      <alignment horizontal="center" vertical="center"/>
    </xf>
    <xf numFmtId="49" fontId="13" fillId="0" borderId="1" xfId="4" applyNumberFormat="1" applyFont="1" applyBorder="1" applyAlignment="1">
      <alignment horizontal="center" vertical="center" wrapText="1"/>
    </xf>
    <xf numFmtId="49" fontId="13" fillId="0" borderId="5" xfId="4" applyNumberFormat="1" applyFont="1" applyBorder="1" applyAlignment="1">
      <alignment horizontal="center" vertical="center" wrapText="1"/>
    </xf>
    <xf numFmtId="0" fontId="18" fillId="0" borderId="7" xfId="4" applyFont="1" applyBorder="1" applyAlignment="1">
      <alignment horizontal="center" vertical="center"/>
    </xf>
    <xf numFmtId="0" fontId="18" fillId="0" borderId="11" xfId="4" applyFont="1" applyBorder="1" applyAlignment="1">
      <alignment horizontal="center" vertical="center"/>
    </xf>
    <xf numFmtId="0" fontId="18" fillId="0" borderId="13" xfId="4" applyFont="1" applyBorder="1" applyAlignment="1">
      <alignment horizontal="center" vertical="center"/>
    </xf>
    <xf numFmtId="0" fontId="18" fillId="6" borderId="2" xfId="4" applyFont="1" applyFill="1" applyBorder="1" applyAlignment="1">
      <alignment horizontal="center" vertical="center"/>
    </xf>
    <xf numFmtId="0" fontId="18" fillId="6" borderId="4" xfId="4" applyFont="1" applyFill="1" applyBorder="1" applyAlignment="1">
      <alignment horizontal="center" vertical="center"/>
    </xf>
    <xf numFmtId="0" fontId="18" fillId="0" borderId="6" xfId="4" applyFont="1" applyBorder="1" applyAlignment="1">
      <alignment horizontal="center" vertical="center"/>
    </xf>
    <xf numFmtId="0" fontId="25" fillId="0" borderId="0" xfId="4" applyFont="1" applyAlignment="1">
      <alignment horizontal="left"/>
    </xf>
    <xf numFmtId="0" fontId="22" fillId="0" borderId="0" xfId="4" applyFont="1" applyAlignment="1">
      <alignment horizontal="left"/>
    </xf>
    <xf numFmtId="0" fontId="16" fillId="6" borderId="2" xfId="4" applyFont="1" applyFill="1" applyBorder="1" applyAlignment="1">
      <alignment horizontal="center" vertical="center"/>
    </xf>
    <xf numFmtId="0" fontId="16" fillId="6" borderId="4" xfId="4" applyFont="1" applyFill="1" applyBorder="1" applyAlignment="1">
      <alignment horizontal="center" vertical="center"/>
    </xf>
    <xf numFmtId="0" fontId="18" fillId="0" borderId="2" xfId="4" applyFont="1" applyBorder="1" applyAlignment="1">
      <alignment horizontal="center" vertical="center"/>
    </xf>
    <xf numFmtId="0" fontId="18" fillId="0" borderId="3" xfId="4" applyFont="1" applyBorder="1" applyAlignment="1">
      <alignment horizontal="center" vertical="center"/>
    </xf>
    <xf numFmtId="0" fontId="18" fillId="0" borderId="4" xfId="4" applyFont="1" applyBorder="1" applyAlignment="1">
      <alignment horizontal="center" vertical="center"/>
    </xf>
    <xf numFmtId="0" fontId="23" fillId="0" borderId="0" xfId="4" applyFont="1" applyAlignment="1">
      <alignment horizontal="center"/>
    </xf>
    <xf numFmtId="0" fontId="20" fillId="10" borderId="2" xfId="4" applyFont="1" applyFill="1" applyBorder="1" applyAlignment="1">
      <alignment horizontal="center" vertical="center"/>
    </xf>
    <xf numFmtId="0" fontId="20" fillId="10" borderId="4" xfId="4" applyFont="1" applyFill="1" applyBorder="1" applyAlignment="1">
      <alignment horizontal="center" vertical="center"/>
    </xf>
    <xf numFmtId="0" fontId="19" fillId="0" borderId="2" xfId="4" applyFont="1" applyBorder="1" applyAlignment="1">
      <alignment horizontal="center" vertical="center"/>
    </xf>
    <xf numFmtId="0" fontId="19" fillId="0" borderId="3" xfId="4" applyFont="1" applyBorder="1" applyAlignment="1">
      <alignment horizontal="center" vertical="center"/>
    </xf>
    <xf numFmtId="0" fontId="19" fillId="0" borderId="4" xfId="4" applyFont="1" applyBorder="1" applyAlignment="1">
      <alignment horizontal="center" vertical="center"/>
    </xf>
    <xf numFmtId="0" fontId="12" fillId="0" borderId="11" xfId="4" applyFont="1" applyBorder="1" applyAlignment="1">
      <alignment horizontal="center"/>
    </xf>
    <xf numFmtId="0" fontId="19" fillId="0" borderId="1" xfId="4" applyFont="1" applyBorder="1" applyAlignment="1">
      <alignment horizontal="center" vertical="center"/>
    </xf>
    <xf numFmtId="0" fontId="19" fillId="0" borderId="5" xfId="4" applyFont="1" applyBorder="1" applyAlignment="1">
      <alignment horizontal="center" vertical="center"/>
    </xf>
    <xf numFmtId="0" fontId="19" fillId="0" borderId="12" xfId="4" applyFont="1" applyBorder="1" applyAlignment="1">
      <alignment horizontal="center" vertical="center"/>
    </xf>
    <xf numFmtId="0" fontId="19" fillId="0" borderId="15" xfId="4" applyFont="1" applyBorder="1" applyAlignment="1">
      <alignment horizontal="center" vertical="center"/>
    </xf>
    <xf numFmtId="0" fontId="19" fillId="0" borderId="13" xfId="4" applyFont="1" applyBorder="1" applyAlignment="1">
      <alignment horizontal="center" vertical="center"/>
    </xf>
    <xf numFmtId="0" fontId="19" fillId="0" borderId="1" xfId="4" applyFont="1" applyBorder="1" applyAlignment="1">
      <alignment horizontal="center" wrapText="1"/>
    </xf>
    <xf numFmtId="0" fontId="19" fillId="0" borderId="12" xfId="4" applyFont="1" applyBorder="1" applyAlignment="1">
      <alignment horizontal="center" wrapText="1"/>
    </xf>
    <xf numFmtId="49" fontId="19" fillId="0" borderId="2" xfId="4" applyNumberFormat="1" applyFont="1" applyBorder="1" applyAlignment="1">
      <alignment horizontal="center" vertical="center" wrapText="1"/>
    </xf>
    <xf numFmtId="49" fontId="19" fillId="0" borderId="3" xfId="4" applyNumberFormat="1" applyFont="1" applyBorder="1" applyAlignment="1">
      <alignment horizontal="center" vertical="center" wrapText="1"/>
    </xf>
    <xf numFmtId="49" fontId="19" fillId="0" borderId="4" xfId="4" applyNumberFormat="1" applyFont="1" applyBorder="1" applyAlignment="1">
      <alignment horizontal="center" vertical="center" wrapText="1"/>
    </xf>
    <xf numFmtId="0" fontId="18" fillId="6" borderId="7" xfId="4" applyFont="1" applyFill="1" applyBorder="1" applyAlignment="1">
      <alignment horizontal="center" vertical="center"/>
    </xf>
    <xf numFmtId="0" fontId="18" fillId="6" borderId="11" xfId="4" applyFont="1" applyFill="1" applyBorder="1" applyAlignment="1">
      <alignment horizontal="center" vertical="center"/>
    </xf>
    <xf numFmtId="0" fontId="18" fillId="0" borderId="5" xfId="4" applyFont="1" applyBorder="1" applyAlignment="1">
      <alignment horizontal="center" vertical="center"/>
    </xf>
    <xf numFmtId="0" fontId="18" fillId="6" borderId="3" xfId="4" applyFont="1" applyFill="1" applyBorder="1" applyAlignment="1">
      <alignment horizontal="center" vertical="center"/>
    </xf>
    <xf numFmtId="0" fontId="18" fillId="7" borderId="3" xfId="4" applyFont="1" applyFill="1" applyBorder="1" applyAlignment="1">
      <alignment horizontal="center" vertical="center"/>
    </xf>
    <xf numFmtId="0" fontId="18" fillId="7" borderId="4" xfId="4" applyFont="1" applyFill="1" applyBorder="1" applyAlignment="1">
      <alignment horizontal="center" vertical="center"/>
    </xf>
    <xf numFmtId="0" fontId="19" fillId="0" borderId="7" xfId="4" applyFont="1" applyBorder="1" applyAlignment="1">
      <alignment horizontal="center" vertical="center"/>
    </xf>
    <xf numFmtId="0" fontId="19" fillId="0" borderId="9" xfId="4" applyFont="1" applyBorder="1" applyAlignment="1">
      <alignment horizontal="center" vertical="center"/>
    </xf>
    <xf numFmtId="0" fontId="19" fillId="0" borderId="8" xfId="4" applyFont="1" applyBorder="1" applyAlignment="1">
      <alignment horizontal="center" vertical="center"/>
    </xf>
    <xf numFmtId="0" fontId="12" fillId="0" borderId="2" xfId="4" applyFont="1" applyBorder="1" applyAlignment="1">
      <alignment horizontal="center" vertical="center"/>
    </xf>
    <xf numFmtId="0" fontId="12" fillId="0" borderId="4" xfId="4" applyFont="1" applyBorder="1" applyAlignment="1">
      <alignment horizontal="center" vertical="center"/>
    </xf>
    <xf numFmtId="0" fontId="18" fillId="8" borderId="2" xfId="4" applyFont="1" applyFill="1" applyBorder="1" applyAlignment="1">
      <alignment horizontal="center" vertical="center"/>
    </xf>
    <xf numFmtId="0" fontId="18" fillId="8" borderId="4" xfId="4" applyFont="1" applyFill="1" applyBorder="1" applyAlignment="1">
      <alignment horizontal="center" vertical="center"/>
    </xf>
    <xf numFmtId="0" fontId="18" fillId="7" borderId="1" xfId="4" applyFont="1" applyFill="1" applyBorder="1" applyAlignment="1">
      <alignment horizontal="center" vertical="center" wrapText="1"/>
    </xf>
    <xf numFmtId="0" fontId="18" fillId="7" borderId="12" xfId="4" applyFont="1" applyFill="1" applyBorder="1" applyAlignment="1">
      <alignment horizontal="center" vertical="center" wrapText="1"/>
    </xf>
    <xf numFmtId="0" fontId="18" fillId="7" borderId="5" xfId="4" applyFont="1" applyFill="1" applyBorder="1" applyAlignment="1">
      <alignment horizontal="center" vertical="center" wrapText="1"/>
    </xf>
    <xf numFmtId="49" fontId="13" fillId="0" borderId="5" xfId="4" applyNumberFormat="1" applyFont="1" applyBorder="1" applyAlignment="1">
      <alignment horizontal="center" vertical="center"/>
    </xf>
    <xf numFmtId="0" fontId="20" fillId="9" borderId="2" xfId="4" applyFont="1" applyFill="1" applyBorder="1" applyAlignment="1">
      <alignment horizontal="center" vertical="center" wrapText="1"/>
    </xf>
    <xf numFmtId="0" fontId="20" fillId="9" borderId="3" xfId="4" applyFont="1" applyFill="1" applyBorder="1" applyAlignment="1">
      <alignment horizontal="center" vertical="center" wrapText="1"/>
    </xf>
    <xf numFmtId="0" fontId="20" fillId="9" borderId="4" xfId="4" applyFont="1" applyFill="1" applyBorder="1" applyAlignment="1">
      <alignment horizontal="center" vertical="center" wrapText="1"/>
    </xf>
    <xf numFmtId="0" fontId="32" fillId="0" borderId="0" xfId="0" applyFont="1" applyFill="1" applyAlignment="1">
      <alignment horizontal="center"/>
    </xf>
    <xf numFmtId="0" fontId="33" fillId="0" borderId="0" xfId="0" applyFont="1" applyFill="1" applyAlignment="1">
      <alignment horizontal="center"/>
    </xf>
    <xf numFmtId="0" fontId="32" fillId="0" borderId="11" xfId="0" applyFont="1" applyFill="1" applyBorder="1" applyAlignment="1">
      <alignment horizontal="center"/>
    </xf>
    <xf numFmtId="0" fontId="34" fillId="0" borderId="0" xfId="0" applyFont="1" applyFill="1" applyAlignment="1">
      <alignment horizontal="center"/>
    </xf>
    <xf numFmtId="0" fontId="33" fillId="0" borderId="17" xfId="0" applyFont="1" applyFill="1" applyBorder="1" applyAlignment="1"/>
    <xf numFmtId="0" fontId="33" fillId="0" borderId="17" xfId="0" applyFont="1" applyFill="1" applyBorder="1" applyAlignment="1">
      <alignment horizontal="left"/>
    </xf>
    <xf numFmtId="0" fontId="33" fillId="0" borderId="6" xfId="0" applyFont="1" applyFill="1" applyBorder="1" applyAlignment="1">
      <alignment horizontal="left"/>
    </xf>
    <xf numFmtId="0" fontId="33" fillId="0" borderId="6" xfId="0" applyFont="1" applyFill="1" applyBorder="1" applyAlignment="1">
      <alignment horizontal="center"/>
    </xf>
    <xf numFmtId="0" fontId="36" fillId="0" borderId="6" xfId="0" applyFont="1" applyFill="1" applyBorder="1" applyAlignment="1">
      <alignment horizontal="center"/>
    </xf>
    <xf numFmtId="0" fontId="35" fillId="0" borderId="6" xfId="0" applyFont="1" applyFill="1" applyBorder="1" applyAlignment="1">
      <alignment horizontal="center"/>
    </xf>
    <xf numFmtId="0" fontId="33" fillId="0" borderId="18" xfId="0" applyFont="1" applyFill="1" applyBorder="1" applyAlignment="1"/>
    <xf numFmtId="0" fontId="33" fillId="0" borderId="18" xfId="0" applyFont="1" applyFill="1" applyBorder="1" applyAlignment="1">
      <alignment horizontal="left"/>
    </xf>
    <xf numFmtId="0" fontId="33" fillId="0" borderId="5" xfId="0" applyFont="1" applyFill="1" applyBorder="1" applyAlignment="1">
      <alignment horizontal="left"/>
    </xf>
    <xf numFmtId="0" fontId="33" fillId="0" borderId="5" xfId="0" applyFont="1" applyFill="1" applyBorder="1" applyAlignment="1">
      <alignment horizontal="center"/>
    </xf>
    <xf numFmtId="0" fontId="36" fillId="0" borderId="5" xfId="0" applyFont="1" applyFill="1" applyBorder="1" applyAlignment="1">
      <alignment horizontal="center"/>
    </xf>
    <xf numFmtId="0" fontId="33" fillId="0" borderId="12" xfId="0" applyFont="1" applyFill="1" applyBorder="1" applyAlignment="1"/>
    <xf numFmtId="0" fontId="33" fillId="0" borderId="12" xfId="0" applyFont="1" applyFill="1" applyBorder="1" applyAlignment="1">
      <alignment horizontal="left"/>
    </xf>
    <xf numFmtId="0" fontId="33" fillId="0" borderId="12" xfId="0" applyFont="1" applyFill="1" applyBorder="1" applyAlignment="1">
      <alignment horizontal="center"/>
    </xf>
    <xf numFmtId="0" fontId="36" fillId="0" borderId="12" xfId="0" applyFont="1" applyFill="1" applyBorder="1" applyAlignment="1">
      <alignment horizontal="center"/>
    </xf>
    <xf numFmtId="0" fontId="35" fillId="0" borderId="1" xfId="0" applyFont="1" applyFill="1" applyBorder="1" applyAlignment="1">
      <alignment horizontal="center"/>
    </xf>
    <xf numFmtId="0" fontId="33" fillId="11" borderId="19" xfId="0" applyFont="1" applyFill="1" applyBorder="1" applyAlignment="1"/>
    <xf numFmtId="0" fontId="33" fillId="11" borderId="19" xfId="0" applyFont="1" applyFill="1" applyBorder="1" applyAlignment="1">
      <alignment horizontal="left"/>
    </xf>
    <xf numFmtId="0" fontId="34" fillId="11" borderId="19" xfId="0" applyFont="1" applyFill="1" applyBorder="1" applyAlignment="1">
      <alignment horizontal="left"/>
    </xf>
    <xf numFmtId="0" fontId="34" fillId="11" borderId="19" xfId="0" applyFont="1" applyFill="1" applyBorder="1" applyAlignment="1">
      <alignment horizontal="center"/>
    </xf>
    <xf numFmtId="0" fontId="35" fillId="11" borderId="19" xfId="0" applyFont="1" applyFill="1" applyBorder="1" applyAlignment="1">
      <alignment horizontal="center"/>
    </xf>
    <xf numFmtId="0" fontId="33" fillId="0" borderId="20" xfId="0" applyFont="1" applyFill="1" applyBorder="1" applyAlignment="1"/>
    <xf numFmtId="0" fontId="33" fillId="0" borderId="20" xfId="0" applyFont="1" applyFill="1" applyBorder="1" applyAlignment="1">
      <alignment horizontal="left"/>
    </xf>
    <xf numFmtId="0" fontId="33" fillId="0" borderId="21" xfId="0" applyFont="1" applyFill="1" applyBorder="1" applyAlignment="1">
      <alignment horizontal="left"/>
    </xf>
    <xf numFmtId="0" fontId="33" fillId="0" borderId="21" xfId="0" applyFont="1" applyFill="1" applyBorder="1" applyAlignment="1">
      <alignment horizontal="center"/>
    </xf>
    <xf numFmtId="0" fontId="36" fillId="0" borderId="21" xfId="0" applyFont="1" applyFill="1" applyBorder="1" applyAlignment="1">
      <alignment horizontal="center"/>
    </xf>
    <xf numFmtId="0" fontId="35" fillId="0" borderId="21" xfId="0" applyFont="1" applyFill="1" applyBorder="1" applyAlignment="1">
      <alignment horizontal="center"/>
    </xf>
    <xf numFmtId="0" fontId="33" fillId="0" borderId="22" xfId="0" applyFont="1" applyFill="1" applyBorder="1" applyAlignment="1"/>
    <xf numFmtId="0" fontId="33" fillId="0" borderId="22" xfId="0" applyFont="1" applyFill="1" applyBorder="1" applyAlignment="1">
      <alignment horizontal="left"/>
    </xf>
    <xf numFmtId="0" fontId="33" fillId="0" borderId="18" xfId="0" applyFont="1" applyFill="1" applyBorder="1" applyAlignment="1">
      <alignment horizontal="center"/>
    </xf>
    <xf numFmtId="0" fontId="36" fillId="0" borderId="18" xfId="0" applyFont="1" applyFill="1" applyBorder="1" applyAlignment="1">
      <alignment horizontal="center"/>
    </xf>
    <xf numFmtId="0" fontId="35" fillId="0" borderId="18" xfId="0" applyFont="1" applyFill="1" applyBorder="1" applyAlignment="1">
      <alignment horizontal="center"/>
    </xf>
    <xf numFmtId="0" fontId="33" fillId="0" borderId="17" xfId="0" applyFont="1" applyFill="1" applyBorder="1" applyAlignment="1">
      <alignment horizontal="center"/>
    </xf>
    <xf numFmtId="0" fontId="36" fillId="0" borderId="17" xfId="0" applyFont="1" applyFill="1" applyBorder="1" applyAlignment="1">
      <alignment horizontal="center"/>
    </xf>
    <xf numFmtId="0" fontId="35" fillId="0" borderId="17" xfId="0" applyFont="1" applyFill="1" applyBorder="1" applyAlignment="1">
      <alignment horizontal="center"/>
    </xf>
    <xf numFmtId="0" fontId="33" fillId="0" borderId="20" xfId="0" applyFont="1" applyFill="1" applyBorder="1" applyAlignment="1">
      <alignment horizontal="center"/>
    </xf>
    <xf numFmtId="0" fontId="36" fillId="0" borderId="20" xfId="0" applyFont="1" applyFill="1" applyBorder="1" applyAlignment="1">
      <alignment horizontal="center"/>
    </xf>
    <xf numFmtId="0" fontId="35" fillId="0" borderId="20" xfId="0" applyFont="1" applyFill="1" applyBorder="1" applyAlignment="1">
      <alignment horizontal="center"/>
    </xf>
    <xf numFmtId="0" fontId="33" fillId="0" borderId="23" xfId="0" applyFont="1" applyFill="1" applyBorder="1" applyAlignment="1"/>
    <xf numFmtId="0" fontId="33" fillId="0" borderId="23" xfId="0" applyFont="1" applyFill="1" applyBorder="1" applyAlignment="1">
      <alignment horizontal="left"/>
    </xf>
    <xf numFmtId="0" fontId="33" fillId="0" borderId="23" xfId="0" applyFont="1" applyFill="1" applyBorder="1" applyAlignment="1">
      <alignment horizontal="center"/>
    </xf>
    <xf numFmtId="0" fontId="36" fillId="0" borderId="23" xfId="0" applyFont="1" applyFill="1" applyBorder="1" applyAlignment="1">
      <alignment horizontal="center"/>
    </xf>
    <xf numFmtId="0" fontId="35" fillId="0" borderId="24" xfId="0" applyFont="1" applyFill="1" applyBorder="1" applyAlignment="1">
      <alignment horizontal="center"/>
    </xf>
    <xf numFmtId="0" fontId="33" fillId="0" borderId="25" xfId="0" applyFont="1" applyFill="1" applyBorder="1" applyAlignment="1"/>
    <xf numFmtId="0" fontId="33" fillId="0" borderId="25" xfId="0" applyFont="1" applyFill="1" applyBorder="1" applyAlignment="1">
      <alignment horizontal="left"/>
    </xf>
    <xf numFmtId="0" fontId="33" fillId="0" borderId="25" xfId="0" applyFont="1" applyFill="1" applyBorder="1"/>
    <xf numFmtId="0" fontId="33" fillId="0" borderId="26" xfId="0" applyFont="1" applyFill="1" applyBorder="1" applyAlignment="1">
      <alignment horizontal="center"/>
    </xf>
    <xf numFmtId="0" fontId="35" fillId="0" borderId="12" xfId="0" applyFont="1" applyFill="1" applyBorder="1" applyAlignment="1">
      <alignment horizontal="center"/>
    </xf>
    <xf numFmtId="0" fontId="34" fillId="12" borderId="19" xfId="0" applyFont="1" applyFill="1" applyBorder="1"/>
    <xf numFmtId="0" fontId="34" fillId="12" borderId="19" xfId="0" applyFont="1" applyFill="1" applyBorder="1" applyAlignment="1">
      <alignment horizontal="left"/>
    </xf>
    <xf numFmtId="0" fontId="34" fillId="12" borderId="19" xfId="0" applyFont="1" applyFill="1" applyBorder="1" applyAlignment="1">
      <alignment horizontal="center"/>
    </xf>
    <xf numFmtId="0" fontId="35" fillId="12" borderId="19" xfId="0" applyFont="1" applyFill="1" applyBorder="1" applyAlignment="1">
      <alignment horizontal="center"/>
    </xf>
    <xf numFmtId="0" fontId="33" fillId="0" borderId="0" xfId="0" applyFont="1" applyFill="1" applyAlignment="1"/>
    <xf numFmtId="0" fontId="33" fillId="0" borderId="0" xfId="0" applyFont="1" applyFill="1" applyAlignment="1">
      <alignment horizontal="left"/>
    </xf>
    <xf numFmtId="0" fontId="37" fillId="0" borderId="0" xfId="0" applyFont="1" applyAlignment="1">
      <alignment horizontal="center"/>
    </xf>
    <xf numFmtId="0" fontId="38" fillId="0" borderId="0" xfId="0" applyFont="1"/>
    <xf numFmtId="0" fontId="37" fillId="0" borderId="11" xfId="0" applyFont="1" applyBorder="1" applyAlignment="1">
      <alignment horizontal="left"/>
    </xf>
    <xf numFmtId="0" fontId="3" fillId="0" borderId="22" xfId="0" applyFont="1" applyBorder="1" applyAlignment="1">
      <alignment wrapText="1"/>
    </xf>
    <xf numFmtId="0" fontId="38" fillId="0" borderId="22" xfId="0" applyFont="1" applyBorder="1" applyAlignment="1">
      <alignment horizontal="center"/>
    </xf>
    <xf numFmtId="0" fontId="37" fillId="0" borderId="22" xfId="0" applyFont="1" applyBorder="1" applyAlignment="1">
      <alignment horizontal="center"/>
    </xf>
    <xf numFmtId="0" fontId="3" fillId="0" borderId="23" xfId="0" applyFont="1" applyBorder="1" applyAlignment="1">
      <alignment wrapText="1"/>
    </xf>
    <xf numFmtId="0" fontId="38" fillId="0" borderId="23" xfId="0" applyFont="1" applyBorder="1" applyAlignment="1">
      <alignment horizontal="center"/>
    </xf>
    <xf numFmtId="0" fontId="37" fillId="0" borderId="23" xfId="0" applyFont="1" applyBorder="1" applyAlignment="1">
      <alignment horizontal="center"/>
    </xf>
    <xf numFmtId="0" fontId="40" fillId="0" borderId="0" xfId="0" applyFont="1" applyAlignment="1">
      <alignment horizontal="center" vertical="center"/>
    </xf>
    <xf numFmtId="0" fontId="40" fillId="0" borderId="0" xfId="0" applyFont="1" applyAlignment="1">
      <alignment horizontal="center" vertical="center"/>
    </xf>
    <xf numFmtId="0" fontId="40" fillId="0" borderId="0" xfId="0" applyFont="1"/>
    <xf numFmtId="0" fontId="41" fillId="0" borderId="6" xfId="0" applyFont="1" applyBorder="1" applyAlignment="1">
      <alignment horizontal="center" vertical="center" wrapText="1"/>
    </xf>
    <xf numFmtId="0" fontId="42" fillId="0" borderId="6" xfId="0" applyFont="1" applyBorder="1" applyAlignment="1">
      <alignment horizontal="center" vertical="center"/>
    </xf>
    <xf numFmtId="0" fontId="42" fillId="0" borderId="0" xfId="0" applyFont="1"/>
    <xf numFmtId="0" fontId="44" fillId="0" borderId="0" xfId="0" applyFont="1"/>
    <xf numFmtId="0" fontId="41" fillId="0" borderId="0" xfId="0" applyFont="1"/>
    <xf numFmtId="0" fontId="41" fillId="0" borderId="0" xfId="0" applyFont="1" applyAlignment="1">
      <alignment horizontal="center" vertical="center"/>
    </xf>
    <xf numFmtId="0" fontId="45" fillId="0" borderId="6" xfId="0" applyFont="1" applyBorder="1" applyAlignment="1">
      <alignment horizontal="center" vertical="center"/>
    </xf>
    <xf numFmtId="0" fontId="45" fillId="0" borderId="6" xfId="0" applyFont="1" applyBorder="1" applyAlignment="1">
      <alignment horizontal="left" vertical="center"/>
    </xf>
    <xf numFmtId="0" fontId="45" fillId="0" borderId="6" xfId="0" applyFont="1" applyFill="1" applyBorder="1" applyAlignment="1">
      <alignment horizontal="center" vertical="center"/>
    </xf>
    <xf numFmtId="0" fontId="42" fillId="0" borderId="6" xfId="0" applyFont="1" applyBorder="1" applyAlignment="1">
      <alignment horizontal="center" vertical="center"/>
    </xf>
    <xf numFmtId="0" fontId="45" fillId="0" borderId="0" xfId="0" applyFont="1" applyAlignment="1">
      <alignment horizontal="left" vertical="center"/>
    </xf>
    <xf numFmtId="0" fontId="45" fillId="0" borderId="2" xfId="0" applyFont="1" applyBorder="1" applyAlignment="1">
      <alignment horizontal="left" vertical="center"/>
    </xf>
    <xf numFmtId="0" fontId="45" fillId="0" borderId="3" xfId="0" applyFont="1" applyBorder="1" applyAlignment="1">
      <alignment horizontal="left" vertical="center"/>
    </xf>
    <xf numFmtId="0" fontId="45" fillId="0" borderId="4" xfId="0" applyFont="1" applyBorder="1" applyAlignment="1">
      <alignment horizontal="left" vertical="center"/>
    </xf>
    <xf numFmtId="0" fontId="41" fillId="0" borderId="6" xfId="0" applyFont="1" applyBorder="1" applyAlignment="1">
      <alignment horizontal="left" vertical="center"/>
    </xf>
    <xf numFmtId="0" fontId="42" fillId="0" borderId="0" xfId="0" applyFont="1" applyAlignment="1">
      <alignment horizontal="center" vertical="center"/>
    </xf>
    <xf numFmtId="0" fontId="42" fillId="0" borderId="0" xfId="0" applyFont="1" applyBorder="1" applyAlignment="1">
      <alignment horizontal="center" vertical="center"/>
    </xf>
    <xf numFmtId="0" fontId="42" fillId="0" borderId="9" xfId="0" applyFont="1" applyBorder="1" applyAlignment="1">
      <alignment horizontal="center" vertical="center"/>
    </xf>
    <xf numFmtId="0" fontId="42" fillId="0" borderId="15" xfId="0" applyFont="1" applyBorder="1" applyAlignment="1">
      <alignment horizontal="center" vertical="center"/>
    </xf>
    <xf numFmtId="0" fontId="42" fillId="0" borderId="2" xfId="0" applyFont="1" applyBorder="1" applyAlignment="1">
      <alignment horizontal="center" vertical="center"/>
    </xf>
    <xf numFmtId="0" fontId="42" fillId="0" borderId="4" xfId="0" applyFont="1" applyBorder="1" applyAlignment="1">
      <alignment horizontal="center" vertical="center"/>
    </xf>
    <xf numFmtId="0" fontId="42" fillId="0" borderId="1" xfId="0" applyFont="1" applyBorder="1" applyAlignment="1">
      <alignment horizontal="center" vertical="center"/>
    </xf>
    <xf numFmtId="0" fontId="47" fillId="0" borderId="9" xfId="0" applyFont="1" applyFill="1" applyBorder="1" applyAlignment="1">
      <alignment horizontal="center" vertical="center"/>
    </xf>
    <xf numFmtId="0" fontId="47" fillId="0" borderId="15"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7" xfId="0" applyFont="1" applyBorder="1" applyAlignment="1">
      <alignment horizontal="center" vertical="center"/>
    </xf>
    <xf numFmtId="0" fontId="42" fillId="0" borderId="13" xfId="0" applyFont="1" applyBorder="1" applyAlignment="1">
      <alignment horizontal="center" vertical="center"/>
    </xf>
    <xf numFmtId="0" fontId="42" fillId="0" borderId="5" xfId="0" applyFont="1" applyBorder="1" applyAlignment="1">
      <alignment horizontal="center" vertical="center"/>
    </xf>
    <xf numFmtId="0" fontId="47" fillId="0" borderId="7" xfId="0" applyFont="1" applyFill="1" applyBorder="1" applyAlignment="1">
      <alignment horizontal="center" vertical="center"/>
    </xf>
    <xf numFmtId="0" fontId="47" fillId="0" borderId="13" xfId="0" applyFont="1" applyFill="1" applyBorder="1" applyAlignment="1">
      <alignment horizontal="center" vertical="center"/>
    </xf>
    <xf numFmtId="0" fontId="42" fillId="0" borderId="5" xfId="0" applyFont="1" applyFill="1" applyBorder="1" applyAlignment="1">
      <alignment horizontal="center" vertical="center"/>
    </xf>
    <xf numFmtId="0" fontId="45" fillId="0" borderId="0" xfId="0" applyFont="1" applyAlignment="1">
      <alignment horizontal="center" vertical="center"/>
    </xf>
    <xf numFmtId="0" fontId="45" fillId="0" borderId="0" xfId="0" applyFont="1"/>
    <xf numFmtId="0" fontId="45" fillId="0" borderId="0" xfId="0" applyFont="1" applyFill="1" applyAlignment="1">
      <alignment horizontal="center" vertical="center"/>
    </xf>
    <xf numFmtId="0" fontId="42" fillId="0" borderId="6" xfId="0" applyFont="1" applyBorder="1" applyAlignment="1">
      <alignment horizontal="left" vertical="center"/>
    </xf>
    <xf numFmtId="0" fontId="42" fillId="0" borderId="0" xfId="0" applyFont="1" applyFill="1" applyAlignment="1">
      <alignment horizontal="center" vertical="center"/>
    </xf>
    <xf numFmtId="0" fontId="42" fillId="0" borderId="0" xfId="0" applyFont="1" applyAlignment="1">
      <alignment horizontal="center" vertical="center"/>
    </xf>
    <xf numFmtId="0" fontId="44" fillId="0" borderId="0" xfId="0" applyFont="1" applyAlignment="1">
      <alignment horizontal="center" vertical="center"/>
    </xf>
    <xf numFmtId="0" fontId="44" fillId="0" borderId="0" xfId="0" applyFont="1" applyFill="1" applyAlignment="1">
      <alignment horizontal="center" vertical="center"/>
    </xf>
    <xf numFmtId="0" fontId="37" fillId="0" borderId="0" xfId="0" applyFont="1" applyAlignment="1">
      <alignment horizontal="left" vertical="center"/>
    </xf>
    <xf numFmtId="0" fontId="48" fillId="0" borderId="0" xfId="0" applyFont="1" applyAlignment="1">
      <alignment horizontal="center" vertical="center"/>
    </xf>
    <xf numFmtId="0" fontId="44" fillId="7" borderId="0" xfId="0" applyFont="1" applyFill="1" applyAlignment="1">
      <alignment horizontal="center" vertical="center"/>
    </xf>
    <xf numFmtId="0" fontId="42" fillId="13" borderId="6" xfId="0" applyFont="1" applyFill="1" applyBorder="1" applyAlignment="1">
      <alignment horizontal="center" vertical="center"/>
    </xf>
    <xf numFmtId="0" fontId="43" fillId="13" borderId="6" xfId="0" applyFont="1" applyFill="1" applyBorder="1" applyAlignment="1">
      <alignment horizontal="center" vertical="center"/>
    </xf>
    <xf numFmtId="0" fontId="43" fillId="13" borderId="6" xfId="0" applyFont="1" applyFill="1" applyBorder="1" applyAlignment="1">
      <alignment horizontal="center" vertical="center" wrapText="1"/>
    </xf>
    <xf numFmtId="0" fontId="41" fillId="13" borderId="6" xfId="0" applyFont="1" applyFill="1" applyBorder="1" applyAlignment="1">
      <alignment horizontal="center" vertical="center"/>
    </xf>
    <xf numFmtId="0" fontId="41" fillId="13" borderId="6" xfId="0" applyFont="1" applyFill="1" applyBorder="1" applyAlignment="1">
      <alignment horizontal="center" vertical="center"/>
    </xf>
    <xf numFmtId="0" fontId="42" fillId="13" borderId="6" xfId="0" applyFont="1" applyFill="1" applyBorder="1" applyAlignment="1">
      <alignment horizontal="center" vertical="center"/>
    </xf>
    <xf numFmtId="0" fontId="45" fillId="14" borderId="6" xfId="0" applyFont="1" applyFill="1" applyBorder="1" applyAlignment="1">
      <alignment horizontal="center" vertical="center"/>
    </xf>
    <xf numFmtId="0" fontId="42" fillId="14" borderId="6" xfId="0" applyFont="1" applyFill="1" applyBorder="1" applyAlignment="1">
      <alignment horizontal="center" vertical="center"/>
    </xf>
    <xf numFmtId="49" fontId="34" fillId="4" borderId="1" xfId="0" applyNumberFormat="1" applyFont="1" applyFill="1" applyBorder="1" applyAlignment="1">
      <alignment horizontal="center" vertical="center"/>
    </xf>
    <xf numFmtId="49" fontId="35" fillId="4" borderId="1" xfId="0" applyNumberFormat="1" applyFont="1" applyFill="1" applyBorder="1" applyAlignment="1">
      <alignment horizontal="center"/>
    </xf>
    <xf numFmtId="49" fontId="35" fillId="4" borderId="1" xfId="0" applyNumberFormat="1" applyFont="1" applyFill="1" applyBorder="1" applyAlignment="1">
      <alignment horizontal="center" vertical="center"/>
    </xf>
    <xf numFmtId="49" fontId="34" fillId="4" borderId="5" xfId="0" applyNumberFormat="1" applyFont="1" applyFill="1" applyBorder="1" applyAlignment="1">
      <alignment horizontal="center" vertical="center"/>
    </xf>
    <xf numFmtId="49" fontId="35" fillId="4" borderId="5" xfId="0" applyNumberFormat="1" applyFont="1" applyFill="1" applyBorder="1" applyAlignment="1">
      <alignment horizontal="center"/>
    </xf>
    <xf numFmtId="49" fontId="35" fillId="4" borderId="5" xfId="0" applyNumberFormat="1" applyFont="1" applyFill="1" applyBorder="1" applyAlignment="1">
      <alignment horizontal="center" vertical="center"/>
    </xf>
    <xf numFmtId="0" fontId="37" fillId="4" borderId="1" xfId="0" applyFont="1" applyFill="1" applyBorder="1" applyAlignment="1">
      <alignment horizontal="center" vertical="center"/>
    </xf>
    <xf numFmtId="0" fontId="39" fillId="4" borderId="4" xfId="0" applyFont="1" applyFill="1" applyBorder="1" applyAlignment="1">
      <alignment horizontal="center" vertical="center" wrapText="1"/>
    </xf>
    <xf numFmtId="0" fontId="4" fillId="4" borderId="6" xfId="0" applyFont="1" applyFill="1" applyBorder="1" applyAlignment="1">
      <alignment horizontal="center" vertical="center"/>
    </xf>
    <xf numFmtId="0" fontId="37" fillId="4" borderId="5" xfId="0" applyFont="1" applyFill="1" applyBorder="1" applyAlignment="1">
      <alignment horizontal="center" vertical="center"/>
    </xf>
    <xf numFmtId="0" fontId="39" fillId="4" borderId="6" xfId="0" applyFont="1" applyFill="1" applyBorder="1" applyAlignment="1">
      <alignment horizontal="center" vertical="center" wrapText="1"/>
    </xf>
    <xf numFmtId="0" fontId="37" fillId="4" borderId="27" xfId="0" applyFont="1" applyFill="1" applyBorder="1" applyAlignment="1">
      <alignment horizontal="center"/>
    </xf>
    <xf numFmtId="3" fontId="37" fillId="4" borderId="27" xfId="0" applyNumberFormat="1" applyFont="1" applyFill="1" applyBorder="1" applyAlignment="1">
      <alignment horizontal="center" vertical="center"/>
    </xf>
    <xf numFmtId="3" fontId="37" fillId="4" borderId="27" xfId="0" applyNumberFormat="1" applyFont="1" applyFill="1" applyBorder="1" applyAlignment="1">
      <alignment horizontal="center"/>
    </xf>
    <xf numFmtId="0" fontId="50" fillId="0" borderId="28" xfId="5" applyFont="1" applyFill="1" applyBorder="1" applyAlignment="1">
      <alignment horizontal="center"/>
    </xf>
    <xf numFmtId="0" fontId="5" fillId="0" borderId="0" xfId="5" applyFont="1" applyFill="1"/>
    <xf numFmtId="0" fontId="5" fillId="0" borderId="0" xfId="5" applyFont="1" applyFill="1" applyAlignment="1">
      <alignment horizontal="center" vertical="center"/>
    </xf>
    <xf numFmtId="0" fontId="4" fillId="0" borderId="6" xfId="5" applyFont="1" applyFill="1" applyBorder="1" applyAlignment="1">
      <alignment horizontal="center" vertical="center"/>
    </xf>
    <xf numFmtId="0" fontId="52" fillId="0" borderId="6" xfId="5" applyFont="1" applyFill="1" applyBorder="1" applyAlignment="1">
      <alignment horizontal="center" vertical="center"/>
    </xf>
    <xf numFmtId="0" fontId="50" fillId="0" borderId="6" xfId="5" applyFont="1" applyFill="1" applyBorder="1" applyAlignment="1">
      <alignment horizontal="center" vertical="center"/>
    </xf>
    <xf numFmtId="0" fontId="54" fillId="0" borderId="70" xfId="5" applyFont="1" applyFill="1" applyBorder="1" applyAlignment="1">
      <alignment vertical="center" wrapText="1"/>
    </xf>
    <xf numFmtId="0" fontId="52" fillId="0" borderId="71" xfId="5" applyFont="1" applyFill="1" applyBorder="1" applyAlignment="1">
      <alignment horizontal="center" vertical="center" wrapText="1"/>
    </xf>
    <xf numFmtId="0" fontId="54" fillId="0" borderId="72" xfId="5" quotePrefix="1" applyFont="1" applyFill="1" applyBorder="1" applyAlignment="1">
      <alignment horizontal="center" vertical="center" wrapText="1"/>
    </xf>
    <xf numFmtId="0" fontId="54" fillId="0" borderId="72" xfId="5" quotePrefix="1" applyFont="1" applyFill="1" applyBorder="1" applyAlignment="1">
      <alignment horizontal="center" vertical="center"/>
    </xf>
    <xf numFmtId="0" fontId="54" fillId="0" borderId="72" xfId="5" applyFont="1" applyFill="1" applyBorder="1" applyAlignment="1">
      <alignment horizontal="center" vertical="center"/>
    </xf>
    <xf numFmtId="0" fontId="54" fillId="15" borderId="73" xfId="5" applyFont="1" applyFill="1" applyBorder="1" applyAlignment="1">
      <alignment horizontal="center" vertical="center"/>
    </xf>
    <xf numFmtId="0" fontId="52" fillId="0" borderId="74" xfId="5" applyFont="1" applyFill="1" applyBorder="1" applyAlignment="1">
      <alignment horizontal="center" vertical="center"/>
    </xf>
    <xf numFmtId="0" fontId="5" fillId="16" borderId="71" xfId="5" quotePrefix="1" applyFont="1" applyFill="1" applyBorder="1" applyAlignment="1">
      <alignment horizontal="center" vertical="center"/>
    </xf>
    <xf numFmtId="0" fontId="5" fillId="16" borderId="75" xfId="5" applyFont="1" applyFill="1" applyBorder="1" applyAlignment="1">
      <alignment horizontal="center" vertical="center"/>
    </xf>
    <xf numFmtId="0" fontId="5" fillId="16" borderId="71" xfId="5" applyFont="1" applyFill="1" applyBorder="1" applyAlignment="1">
      <alignment horizontal="center" vertical="center"/>
    </xf>
    <xf numFmtId="0" fontId="5" fillId="17" borderId="72" xfId="5" applyFont="1" applyFill="1" applyBorder="1" applyAlignment="1">
      <alignment horizontal="center" vertical="center"/>
    </xf>
    <xf numFmtId="0" fontId="54" fillId="15" borderId="73" xfId="5" quotePrefix="1" applyFont="1" applyFill="1" applyBorder="1" applyAlignment="1">
      <alignment horizontal="center" vertical="center"/>
    </xf>
    <xf numFmtId="0" fontId="52" fillId="0" borderId="76" xfId="5" quotePrefix="1" applyFont="1" applyFill="1" applyBorder="1" applyAlignment="1">
      <alignment horizontal="center" vertical="center"/>
    </xf>
    <xf numFmtId="0" fontId="54" fillId="0" borderId="71" xfId="5" quotePrefix="1" applyFont="1" applyFill="1" applyBorder="1" applyAlignment="1">
      <alignment horizontal="center" vertical="center"/>
    </xf>
    <xf numFmtId="0" fontId="58" fillId="0" borderId="77" xfId="5" applyFont="1" applyFill="1" applyBorder="1" applyAlignment="1">
      <alignment horizontal="center"/>
    </xf>
    <xf numFmtId="0" fontId="46" fillId="0" borderId="0" xfId="5" applyFont="1" applyFill="1" applyAlignment="1">
      <alignment horizontal="center" vertical="center"/>
    </xf>
    <xf numFmtId="0" fontId="55" fillId="0" borderId="78" xfId="5" applyFont="1" applyFill="1" applyBorder="1" applyAlignment="1">
      <alignment vertical="center" wrapText="1"/>
    </xf>
    <xf numFmtId="0" fontId="52" fillId="0" borderId="79" xfId="5" applyFont="1" applyFill="1" applyBorder="1" applyAlignment="1">
      <alignment horizontal="center" vertical="center" wrapText="1"/>
    </xf>
    <xf numFmtId="0" fontId="54" fillId="0" borderId="22" xfId="5" quotePrefix="1" applyFont="1" applyFill="1" applyBorder="1" applyAlignment="1">
      <alignment horizontal="center" vertical="center" wrapText="1"/>
    </xf>
    <xf numFmtId="0" fontId="54" fillId="0" borderId="22" xfId="5" quotePrefix="1" applyFont="1" applyFill="1" applyBorder="1" applyAlignment="1">
      <alignment horizontal="center" vertical="center"/>
    </xf>
    <xf numFmtId="0" fontId="54" fillId="0" borderId="22" xfId="5" applyFont="1" applyFill="1" applyBorder="1" applyAlignment="1">
      <alignment horizontal="center" vertical="center"/>
    </xf>
    <xf numFmtId="0" fontId="54" fillId="15" borderId="80" xfId="5" applyFont="1" applyFill="1" applyBorder="1" applyAlignment="1">
      <alignment horizontal="center" vertical="center"/>
    </xf>
    <xf numFmtId="0" fontId="52" fillId="0" borderId="81" xfId="5" applyFont="1" applyFill="1" applyBorder="1" applyAlignment="1">
      <alignment horizontal="center" vertical="center"/>
    </xf>
    <xf numFmtId="0" fontId="5" fillId="16" borderId="79" xfId="5" applyFont="1" applyFill="1" applyBorder="1" applyAlignment="1">
      <alignment horizontal="center" vertical="center"/>
    </xf>
    <xf numFmtId="0" fontId="5" fillId="16" borderId="82" xfId="5" applyFont="1" applyFill="1" applyBorder="1" applyAlignment="1">
      <alignment horizontal="center" vertical="center"/>
    </xf>
    <xf numFmtId="0" fontId="5" fillId="16" borderId="79" xfId="5" applyFont="1" applyFill="1" applyBorder="1" applyAlignment="1">
      <alignment horizontal="center" vertical="center"/>
    </xf>
    <xf numFmtId="0" fontId="5" fillId="17" borderId="22" xfId="5" applyFont="1" applyFill="1" applyBorder="1" applyAlignment="1">
      <alignment horizontal="center" vertical="center"/>
    </xf>
    <xf numFmtId="0" fontId="54" fillId="0" borderId="22" xfId="5" applyNumberFormat="1" applyFont="1" applyFill="1" applyBorder="1" applyAlignment="1">
      <alignment horizontal="center" vertical="center"/>
    </xf>
    <xf numFmtId="0" fontId="52" fillId="0" borderId="83" xfId="5" applyFont="1" applyFill="1" applyBorder="1" applyAlignment="1">
      <alignment horizontal="center" vertical="center"/>
    </xf>
    <xf numFmtId="0" fontId="54" fillId="0" borderId="79" xfId="5" quotePrefix="1" applyFont="1" applyFill="1" applyBorder="1" applyAlignment="1">
      <alignment horizontal="center" vertical="center"/>
    </xf>
    <xf numFmtId="0" fontId="54" fillId="15" borderId="80" xfId="5" quotePrefix="1" applyFont="1" applyFill="1" applyBorder="1" applyAlignment="1">
      <alignment horizontal="center" vertical="center"/>
    </xf>
    <xf numFmtId="0" fontId="58" fillId="0" borderId="84" xfId="5" applyFont="1" applyFill="1" applyBorder="1" applyAlignment="1">
      <alignment horizontal="center"/>
    </xf>
    <xf numFmtId="0" fontId="37" fillId="0" borderId="6" xfId="5" applyFont="1" applyFill="1" applyBorder="1" applyAlignment="1">
      <alignment horizontal="center" vertical="center"/>
    </xf>
    <xf numFmtId="0" fontId="54" fillId="0" borderId="78" xfId="5" applyFont="1" applyFill="1" applyBorder="1" applyAlignment="1">
      <alignment vertical="center" wrapText="1"/>
    </xf>
    <xf numFmtId="190" fontId="54" fillId="0" borderId="22" xfId="5" quotePrefix="1" applyNumberFormat="1" applyFont="1" applyFill="1" applyBorder="1" applyAlignment="1">
      <alignment horizontal="center" vertical="center"/>
    </xf>
    <xf numFmtId="0" fontId="54" fillId="0" borderId="23" xfId="5" quotePrefix="1" applyFont="1" applyFill="1" applyBorder="1" applyAlignment="1">
      <alignment horizontal="center" vertical="center"/>
    </xf>
    <xf numFmtId="0" fontId="52" fillId="0" borderId="83" xfId="5" quotePrefix="1" applyFont="1" applyFill="1" applyBorder="1" applyAlignment="1">
      <alignment horizontal="center" vertical="center"/>
    </xf>
    <xf numFmtId="190" fontId="54" fillId="0" borderId="22" xfId="5" applyNumberFormat="1" applyFont="1" applyFill="1" applyBorder="1" applyAlignment="1">
      <alignment horizontal="center" vertical="center"/>
    </xf>
    <xf numFmtId="0" fontId="59" fillId="0" borderId="0" xfId="5" applyFont="1" applyFill="1"/>
    <xf numFmtId="0" fontId="54" fillId="0" borderId="85" xfId="5" applyFont="1" applyFill="1" applyBorder="1" applyAlignment="1">
      <alignment vertical="center" wrapText="1"/>
    </xf>
    <xf numFmtId="0" fontId="52" fillId="0" borderId="86" xfId="5" quotePrefix="1" applyFont="1" applyFill="1" applyBorder="1" applyAlignment="1">
      <alignment horizontal="center" vertical="center" wrapText="1"/>
    </xf>
    <xf numFmtId="0" fontId="54" fillId="0" borderId="23" xfId="5" quotePrefix="1" applyFont="1" applyFill="1" applyBorder="1" applyAlignment="1">
      <alignment horizontal="center" vertical="center" wrapText="1"/>
    </xf>
    <xf numFmtId="0" fontId="54" fillId="15" borderId="87" xfId="5" quotePrefix="1" applyFont="1" applyFill="1" applyBorder="1" applyAlignment="1">
      <alignment horizontal="center" vertical="center" wrapText="1"/>
    </xf>
    <xf numFmtId="0" fontId="52" fillId="0" borderId="88" xfId="5" applyFont="1" applyFill="1" applyBorder="1" applyAlignment="1">
      <alignment horizontal="center" vertical="center"/>
    </xf>
    <xf numFmtId="0" fontId="5" fillId="16" borderId="89" xfId="5" quotePrefix="1" applyFont="1" applyFill="1" applyBorder="1" applyAlignment="1">
      <alignment horizontal="center" vertical="center"/>
    </xf>
    <xf numFmtId="0" fontId="54" fillId="16" borderId="90" xfId="5" quotePrefix="1" applyFont="1" applyFill="1" applyBorder="1" applyAlignment="1">
      <alignment horizontal="center" vertical="center"/>
    </xf>
    <xf numFmtId="0" fontId="54" fillId="16" borderId="91" xfId="5" quotePrefix="1" applyFont="1" applyFill="1" applyBorder="1" applyAlignment="1">
      <alignment horizontal="center" vertical="center"/>
    </xf>
    <xf numFmtId="0" fontId="5" fillId="17" borderId="23" xfId="5" applyFont="1" applyFill="1" applyBorder="1" applyAlignment="1">
      <alignment horizontal="center" vertical="center"/>
    </xf>
    <xf numFmtId="0" fontId="54" fillId="0" borderId="23" xfId="5" applyFont="1" applyFill="1" applyBorder="1" applyAlignment="1">
      <alignment horizontal="center" vertical="center"/>
    </xf>
    <xf numFmtId="0" fontId="54" fillId="15" borderId="87" xfId="5" quotePrefix="1" applyFont="1" applyFill="1" applyBorder="1" applyAlignment="1">
      <alignment horizontal="center" vertical="center"/>
    </xf>
    <xf numFmtId="0" fontId="52" fillId="0" borderId="92" xfId="5" quotePrefix="1" applyFont="1" applyFill="1" applyBorder="1" applyAlignment="1">
      <alignment horizontal="center" vertical="center"/>
    </xf>
    <xf numFmtId="0" fontId="54" fillId="0" borderId="89" xfId="5" quotePrefix="1" applyFont="1" applyFill="1" applyBorder="1" applyAlignment="1">
      <alignment horizontal="center" vertical="center"/>
    </xf>
    <xf numFmtId="0" fontId="58" fillId="0" borderId="93" xfId="5" applyFont="1" applyFill="1" applyBorder="1" applyAlignment="1">
      <alignment horizontal="center"/>
    </xf>
    <xf numFmtId="0" fontId="53" fillId="0" borderId="0" xfId="5" applyFont="1" applyFill="1"/>
    <xf numFmtId="0" fontId="62" fillId="0" borderId="6" xfId="5" applyFont="1" applyFill="1" applyBorder="1" applyAlignment="1">
      <alignment horizontal="center" vertical="center"/>
    </xf>
    <xf numFmtId="0" fontId="60" fillId="0" borderId="6" xfId="5" applyFont="1" applyFill="1" applyBorder="1" applyAlignment="1">
      <alignment horizontal="center" vertical="center"/>
    </xf>
    <xf numFmtId="0" fontId="61" fillId="0" borderId="6" xfId="5" applyFont="1" applyFill="1" applyBorder="1" applyAlignment="1">
      <alignment horizontal="center" vertical="center"/>
    </xf>
    <xf numFmtId="0" fontId="53" fillId="0" borderId="0" xfId="5" applyFont="1" applyFill="1" applyAlignment="1">
      <alignment horizontal="center" vertical="center"/>
    </xf>
    <xf numFmtId="0" fontId="63" fillId="0" borderId="6" xfId="5" applyFont="1" applyFill="1" applyBorder="1" applyAlignment="1">
      <alignment horizontal="center"/>
    </xf>
    <xf numFmtId="0" fontId="5" fillId="0" borderId="0" xfId="5" applyFont="1" applyFill="1" applyBorder="1" applyAlignment="1"/>
    <xf numFmtId="0" fontId="52" fillId="0" borderId="0" xfId="5" applyFont="1" applyFill="1" applyBorder="1" applyAlignment="1">
      <alignment vertical="center"/>
    </xf>
    <xf numFmtId="0" fontId="5" fillId="0" borderId="0" xfId="5" applyFont="1" applyFill="1" applyAlignment="1">
      <alignment vertical="center"/>
    </xf>
    <xf numFmtId="0" fontId="52" fillId="0" borderId="0" xfId="5" applyFont="1" applyFill="1" applyBorder="1" applyAlignment="1">
      <alignment horizontal="center" vertical="center"/>
    </xf>
    <xf numFmtId="0" fontId="52" fillId="0" borderId="0" xfId="5" applyFont="1" applyFill="1" applyAlignment="1">
      <alignment horizontal="center" vertical="center"/>
    </xf>
    <xf numFmtId="0" fontId="5" fillId="0" borderId="0" xfId="5" applyFont="1" applyFill="1" applyBorder="1" applyAlignment="1">
      <alignment vertical="center"/>
    </xf>
    <xf numFmtId="0" fontId="54" fillId="0" borderId="9" xfId="5" applyFont="1" applyFill="1" applyBorder="1" applyAlignment="1">
      <alignment horizontal="center" vertical="center"/>
    </xf>
    <xf numFmtId="0" fontId="64" fillId="0" borderId="6" xfId="5" applyFont="1" applyFill="1" applyBorder="1" applyAlignment="1">
      <alignment horizontal="center" vertical="center"/>
    </xf>
    <xf numFmtId="0" fontId="65" fillId="0" borderId="6" xfId="5" applyFont="1" applyFill="1" applyBorder="1" applyAlignment="1">
      <alignment horizontal="center" vertical="center"/>
    </xf>
    <xf numFmtId="0" fontId="64" fillId="0" borderId="0" xfId="5" applyFont="1" applyFill="1" applyAlignment="1">
      <alignment vertical="center"/>
    </xf>
    <xf numFmtId="0" fontId="66" fillId="0" borderId="0" xfId="5" applyFont="1" applyFill="1" applyBorder="1" applyAlignment="1">
      <alignment horizontal="center" vertical="center"/>
    </xf>
    <xf numFmtId="0" fontId="67" fillId="0" borderId="6" xfId="5" applyFont="1" applyFill="1" applyBorder="1" applyAlignment="1">
      <alignment horizontal="center" vertical="center"/>
    </xf>
    <xf numFmtId="0" fontId="56" fillId="0" borderId="0" xfId="5" applyFont="1" applyFill="1" applyBorder="1"/>
    <xf numFmtId="0" fontId="68" fillId="0" borderId="6" xfId="5" applyFont="1" applyFill="1" applyBorder="1" applyAlignment="1">
      <alignment horizontal="center" vertical="center"/>
    </xf>
    <xf numFmtId="0" fontId="65" fillId="0" borderId="6" xfId="5" applyFont="1" applyFill="1" applyBorder="1" applyAlignment="1">
      <alignment horizontal="center" vertical="center"/>
    </xf>
    <xf numFmtId="0" fontId="68" fillId="0" borderId="0" xfId="5" applyFont="1" applyFill="1" applyBorder="1" applyAlignment="1">
      <alignment vertical="top"/>
    </xf>
    <xf numFmtId="0" fontId="67" fillId="0" borderId="0" xfId="5" applyFont="1" applyFill="1" applyBorder="1" applyAlignment="1">
      <alignment vertical="center"/>
    </xf>
    <xf numFmtId="0" fontId="52" fillId="0" borderId="6" xfId="5" applyFont="1" applyFill="1" applyBorder="1" applyAlignment="1">
      <alignment horizontal="center" vertical="center"/>
    </xf>
    <xf numFmtId="0" fontId="55" fillId="0" borderId="6" xfId="5" applyFont="1" applyFill="1" applyBorder="1" applyAlignment="1">
      <alignment horizontal="center" vertical="center"/>
    </xf>
    <xf numFmtId="0" fontId="67" fillId="0" borderId="6" xfId="5" applyFont="1" applyFill="1" applyBorder="1" applyAlignment="1">
      <alignment horizontal="center" vertical="center"/>
    </xf>
    <xf numFmtId="0" fontId="64" fillId="0" borderId="0" xfId="5" applyFont="1" applyFill="1" applyAlignment="1">
      <alignment horizontal="center" vertical="center"/>
    </xf>
    <xf numFmtId="0" fontId="69" fillId="0" borderId="6" xfId="5" applyFont="1" applyFill="1" applyBorder="1" applyAlignment="1">
      <alignment horizontal="center" vertical="center"/>
    </xf>
    <xf numFmtId="0" fontId="70" fillId="0" borderId="0" xfId="5" applyFont="1" applyFill="1" applyBorder="1" applyAlignment="1">
      <alignment horizontal="center" vertical="center"/>
    </xf>
    <xf numFmtId="0" fontId="70" fillId="0" borderId="6" xfId="5" applyFont="1" applyFill="1" applyBorder="1" applyAlignment="1">
      <alignment horizontal="center" vertical="center"/>
    </xf>
    <xf numFmtId="0" fontId="55" fillId="0" borderId="0" xfId="5" applyFont="1" applyFill="1" applyBorder="1" applyAlignment="1">
      <alignment horizontal="center" vertical="center"/>
    </xf>
    <xf numFmtId="1" fontId="68" fillId="0" borderId="6" xfId="5" applyNumberFormat="1" applyFont="1" applyFill="1" applyBorder="1" applyAlignment="1">
      <alignment horizontal="center" vertical="center"/>
    </xf>
    <xf numFmtId="1" fontId="66" fillId="0" borderId="6" xfId="5" applyNumberFormat="1" applyFont="1" applyFill="1" applyBorder="1" applyAlignment="1">
      <alignment horizontal="center" vertical="center"/>
    </xf>
    <xf numFmtId="0" fontId="66" fillId="0" borderId="6" xfId="5" applyFont="1" applyFill="1" applyBorder="1" applyAlignment="1">
      <alignment horizontal="center" vertical="center"/>
    </xf>
    <xf numFmtId="0" fontId="70" fillId="0" borderId="0" xfId="5" applyFont="1" applyFill="1" applyBorder="1" applyAlignment="1">
      <alignment vertical="center"/>
    </xf>
    <xf numFmtId="0" fontId="52" fillId="0" borderId="2" xfId="5" applyFont="1" applyFill="1" applyBorder="1" applyAlignment="1">
      <alignment horizontal="center" vertical="center"/>
    </xf>
    <xf numFmtId="0" fontId="52" fillId="0" borderId="3" xfId="5" applyFont="1" applyFill="1" applyBorder="1" applyAlignment="1">
      <alignment horizontal="center" vertical="center"/>
    </xf>
    <xf numFmtId="0" fontId="52" fillId="0" borderId="4" xfId="5" applyFont="1" applyFill="1" applyBorder="1" applyAlignment="1">
      <alignment horizontal="center" vertical="center"/>
    </xf>
    <xf numFmtId="0" fontId="52" fillId="0" borderId="1" xfId="5" applyFont="1" applyFill="1" applyBorder="1" applyAlignment="1">
      <alignment horizontal="center" vertical="center"/>
    </xf>
    <xf numFmtId="0" fontId="64" fillId="0" borderId="0" xfId="5" applyFont="1" applyFill="1"/>
    <xf numFmtId="0" fontId="52" fillId="0" borderId="5" xfId="5" applyFont="1" applyFill="1" applyBorder="1" applyAlignment="1">
      <alignment horizontal="center" vertical="center"/>
    </xf>
    <xf numFmtId="0" fontId="64" fillId="0" borderId="6" xfId="5" applyFont="1" applyFill="1" applyBorder="1" applyAlignment="1">
      <alignment horizontal="center" vertical="center"/>
    </xf>
    <xf numFmtId="0" fontId="64" fillId="0" borderId="2" xfId="5" applyFont="1" applyFill="1" applyBorder="1" applyAlignment="1">
      <alignment horizontal="center"/>
    </xf>
    <xf numFmtId="0" fontId="64" fillId="0" borderId="3" xfId="5" applyFont="1" applyFill="1" applyBorder="1" applyAlignment="1">
      <alignment horizontal="center"/>
    </xf>
    <xf numFmtId="0" fontId="64" fillId="0" borderId="4" xfId="5" applyFont="1" applyFill="1" applyBorder="1" applyAlignment="1">
      <alignment horizontal="center"/>
    </xf>
    <xf numFmtId="0" fontId="64" fillId="0" borderId="2" xfId="5" applyFont="1" applyFill="1" applyBorder="1" applyAlignment="1">
      <alignment horizontal="center" vertical="center"/>
    </xf>
    <xf numFmtId="0" fontId="64" fillId="0" borderId="3" xfId="5" applyFont="1" applyFill="1" applyBorder="1" applyAlignment="1">
      <alignment horizontal="center" vertical="center"/>
    </xf>
    <xf numFmtId="0" fontId="64" fillId="0" borderId="4" xfId="5" applyFont="1" applyFill="1" applyBorder="1" applyAlignment="1">
      <alignment horizontal="center" vertical="center"/>
    </xf>
    <xf numFmtId="0" fontId="46" fillId="0" borderId="6" xfId="5" applyFont="1" applyFill="1" applyBorder="1" applyAlignment="1">
      <alignment horizontal="center" vertical="center"/>
    </xf>
    <xf numFmtId="0" fontId="55" fillId="0" borderId="5" xfId="5" applyFont="1" applyFill="1" applyBorder="1" applyAlignment="1">
      <alignment horizontal="center" vertical="center"/>
    </xf>
    <xf numFmtId="0" fontId="5" fillId="0" borderId="8" xfId="5" applyFont="1" applyFill="1" applyBorder="1" applyAlignment="1">
      <alignment horizontal="center" vertical="center"/>
    </xf>
    <xf numFmtId="0" fontId="5" fillId="0" borderId="0" xfId="5" applyFont="1" applyFill="1" applyAlignment="1">
      <alignment horizontal="center" vertical="center"/>
    </xf>
    <xf numFmtId="0" fontId="58" fillId="0" borderId="6" xfId="5" applyFont="1" applyFill="1" applyBorder="1" applyAlignment="1">
      <alignment horizontal="center" vertical="center"/>
    </xf>
    <xf numFmtId="0" fontId="51" fillId="4" borderId="29" xfId="5" applyFont="1" applyFill="1" applyBorder="1" applyAlignment="1">
      <alignment horizontal="center" vertical="center"/>
    </xf>
    <xf numFmtId="0" fontId="52" fillId="4" borderId="0" xfId="5" applyFont="1" applyFill="1" applyBorder="1" applyAlignment="1">
      <alignment horizontal="center" vertical="center"/>
    </xf>
    <xf numFmtId="0" fontId="52" fillId="4" borderId="30" xfId="5" applyFont="1" applyFill="1" applyBorder="1" applyAlignment="1">
      <alignment horizontal="center" vertical="center"/>
    </xf>
    <xf numFmtId="0" fontId="52" fillId="4" borderId="31" xfId="5" applyFont="1" applyFill="1" applyBorder="1" applyAlignment="1">
      <alignment horizontal="center" vertical="center"/>
    </xf>
    <xf numFmtId="0" fontId="52" fillId="4" borderId="32" xfId="5" applyFont="1" applyFill="1" applyBorder="1" applyAlignment="1">
      <alignment horizontal="center" vertical="center"/>
    </xf>
    <xf numFmtId="0" fontId="52" fillId="4" borderId="33" xfId="5" applyFont="1" applyFill="1" applyBorder="1" applyAlignment="1">
      <alignment horizontal="center" vertical="center"/>
    </xf>
    <xf numFmtId="0" fontId="5" fillId="4" borderId="30" xfId="5" applyFont="1" applyFill="1" applyBorder="1" applyAlignment="1">
      <alignment horizontal="center"/>
    </xf>
    <xf numFmtId="0" fontId="51" fillId="4" borderId="34" xfId="5" applyFont="1" applyFill="1" applyBorder="1" applyAlignment="1">
      <alignment horizontal="center" vertical="center"/>
    </xf>
    <xf numFmtId="0" fontId="52" fillId="4" borderId="35" xfId="5" applyFont="1" applyFill="1" applyBorder="1" applyAlignment="1">
      <alignment horizontal="center" vertical="center"/>
    </xf>
    <xf numFmtId="0" fontId="52" fillId="4" borderId="36" xfId="5" applyFont="1" applyFill="1" applyBorder="1" applyAlignment="1">
      <alignment horizontal="center" vertical="center"/>
    </xf>
    <xf numFmtId="0" fontId="52" fillId="4" borderId="37" xfId="5" applyFont="1" applyFill="1" applyBorder="1" applyAlignment="1">
      <alignment horizontal="center" vertical="center"/>
    </xf>
    <xf numFmtId="0" fontId="52" fillId="4" borderId="38" xfId="5" applyFont="1" applyFill="1" applyBorder="1" applyAlignment="1">
      <alignment horizontal="center" vertical="center"/>
    </xf>
    <xf numFmtId="0" fontId="52" fillId="4" borderId="39" xfId="5" applyFont="1" applyFill="1" applyBorder="1" applyAlignment="1">
      <alignment horizontal="center" vertical="center"/>
    </xf>
    <xf numFmtId="0" fontId="52" fillId="4" borderId="40" xfId="5" applyFont="1" applyFill="1" applyBorder="1" applyAlignment="1">
      <alignment horizontal="center" vertical="center"/>
    </xf>
    <xf numFmtId="0" fontId="52" fillId="4" borderId="30" xfId="5" applyFont="1" applyFill="1" applyBorder="1" applyAlignment="1">
      <alignment horizontal="center"/>
    </xf>
    <xf numFmtId="0" fontId="51" fillId="4" borderId="41" xfId="5" applyFont="1" applyFill="1" applyBorder="1" applyAlignment="1">
      <alignment horizontal="center" vertical="center"/>
    </xf>
    <xf numFmtId="0" fontId="53" fillId="4" borderId="16" xfId="5" applyFont="1" applyFill="1" applyBorder="1" applyAlignment="1">
      <alignment horizontal="center" vertical="center"/>
    </xf>
    <xf numFmtId="0" fontId="51" fillId="4" borderId="42" xfId="5" applyFont="1" applyFill="1" applyBorder="1" applyAlignment="1">
      <alignment horizontal="center" vertical="center"/>
    </xf>
    <xf numFmtId="0" fontId="51" fillId="4" borderId="37" xfId="5" applyFont="1" applyFill="1" applyBorder="1" applyAlignment="1">
      <alignment horizontal="center" vertical="center"/>
    </xf>
    <xf numFmtId="0" fontId="51" fillId="4" borderId="43" xfId="5" applyFont="1" applyFill="1" applyBorder="1" applyAlignment="1">
      <alignment horizontal="center" vertical="center"/>
    </xf>
    <xf numFmtId="0" fontId="54" fillId="4" borderId="44" xfId="5" applyFont="1" applyFill="1" applyBorder="1" applyAlignment="1">
      <alignment horizontal="center" vertical="center"/>
    </xf>
    <xf numFmtId="0" fontId="52" fillId="4" borderId="45" xfId="5" applyFont="1" applyFill="1" applyBorder="1" applyAlignment="1">
      <alignment horizontal="center" vertical="center"/>
    </xf>
    <xf numFmtId="0" fontId="51" fillId="4" borderId="46" xfId="5" applyFont="1" applyFill="1" applyBorder="1" applyAlignment="1">
      <alignment horizontal="center" vertical="center"/>
    </xf>
    <xf numFmtId="0" fontId="51" fillId="4" borderId="47" xfId="5" applyFont="1" applyFill="1" applyBorder="1" applyAlignment="1">
      <alignment horizontal="center" vertical="center"/>
    </xf>
    <xf numFmtId="0" fontId="51" fillId="4" borderId="45" xfId="5" applyFont="1" applyFill="1" applyBorder="1" applyAlignment="1">
      <alignment horizontal="center" vertical="center"/>
    </xf>
    <xf numFmtId="0" fontId="55" fillId="4" borderId="30" xfId="5" applyFont="1" applyFill="1" applyBorder="1" applyAlignment="1">
      <alignment horizontal="center"/>
    </xf>
    <xf numFmtId="0" fontId="54" fillId="4" borderId="48" xfId="5" applyFont="1" applyFill="1" applyBorder="1" applyAlignment="1">
      <alignment horizontal="center" vertical="center"/>
    </xf>
    <xf numFmtId="0" fontId="54" fillId="4" borderId="49" xfId="5" applyFont="1" applyFill="1" applyBorder="1" applyAlignment="1">
      <alignment horizontal="center" vertical="center"/>
    </xf>
    <xf numFmtId="0" fontId="54" fillId="4" borderId="49" xfId="5" applyFont="1" applyFill="1" applyBorder="1" applyAlignment="1">
      <alignment horizontal="center" vertical="center"/>
    </xf>
    <xf numFmtId="0" fontId="54" fillId="4" borderId="50" xfId="5" applyFont="1" applyFill="1" applyBorder="1" applyAlignment="1">
      <alignment horizontal="center" vertical="center"/>
    </xf>
    <xf numFmtId="0" fontId="54" fillId="4" borderId="16" xfId="5" applyFont="1" applyFill="1" applyBorder="1" applyAlignment="1">
      <alignment horizontal="center" vertical="center"/>
    </xf>
    <xf numFmtId="0" fontId="54" fillId="4" borderId="12" xfId="5" applyFont="1" applyFill="1" applyBorder="1" applyAlignment="1">
      <alignment horizontal="center" vertical="center"/>
    </xf>
    <xf numFmtId="0" fontId="54" fillId="4" borderId="8" xfId="5" applyFont="1" applyFill="1" applyBorder="1" applyAlignment="1">
      <alignment horizontal="center" vertical="center"/>
    </xf>
    <xf numFmtId="0" fontId="54" fillId="4" borderId="51" xfId="5" applyFont="1" applyFill="1" applyBorder="1" applyAlignment="1">
      <alignment horizontal="center" vertical="center"/>
    </xf>
    <xf numFmtId="0" fontId="52" fillId="4" borderId="52" xfId="5" applyFont="1" applyFill="1" applyBorder="1" applyAlignment="1">
      <alignment horizontal="center" vertical="center"/>
    </xf>
    <xf numFmtId="0" fontId="51" fillId="4" borderId="53" xfId="5" applyFont="1" applyFill="1" applyBorder="1" applyAlignment="1">
      <alignment horizontal="center" vertical="center"/>
    </xf>
    <xf numFmtId="0" fontId="51" fillId="4" borderId="54" xfId="5" applyFont="1" applyFill="1" applyBorder="1" applyAlignment="1">
      <alignment horizontal="center" vertical="center"/>
    </xf>
    <xf numFmtId="0" fontId="51" fillId="4" borderId="52" xfId="5" applyFont="1" applyFill="1" applyBorder="1" applyAlignment="1">
      <alignment horizontal="center" vertical="center"/>
    </xf>
    <xf numFmtId="0" fontId="54" fillId="4" borderId="46" xfId="5" applyFont="1" applyFill="1" applyBorder="1" applyAlignment="1">
      <alignment horizontal="center" vertical="center"/>
    </xf>
    <xf numFmtId="0" fontId="54" fillId="4" borderId="55" xfId="5" applyFont="1" applyFill="1" applyBorder="1" applyAlignment="1">
      <alignment horizontal="center" vertical="center"/>
    </xf>
    <xf numFmtId="0" fontId="51" fillId="4" borderId="56" xfId="5" applyFont="1" applyFill="1" applyBorder="1" applyAlignment="1">
      <alignment horizontal="center" vertical="center"/>
    </xf>
    <xf numFmtId="0" fontId="54" fillId="4" borderId="57" xfId="5" applyFont="1" applyFill="1" applyBorder="1" applyAlignment="1">
      <alignment horizontal="center" vertical="center"/>
    </xf>
    <xf numFmtId="0" fontId="54" fillId="4" borderId="58" xfId="5" applyFont="1" applyFill="1" applyBorder="1" applyAlignment="1">
      <alignment horizontal="center" vertical="center"/>
    </xf>
    <xf numFmtId="0" fontId="54" fillId="4" borderId="59" xfId="5" applyFont="1" applyFill="1" applyBorder="1" applyAlignment="1">
      <alignment horizontal="center" vertical="center"/>
    </xf>
    <xf numFmtId="0" fontId="51" fillId="4" borderId="60" xfId="5" applyFont="1" applyFill="1" applyBorder="1" applyAlignment="1">
      <alignment horizontal="center" vertical="center"/>
    </xf>
    <xf numFmtId="0" fontId="51" fillId="4" borderId="31" xfId="5" applyFont="1" applyFill="1" applyBorder="1" applyAlignment="1">
      <alignment horizontal="center" vertical="center"/>
    </xf>
    <xf numFmtId="0" fontId="54" fillId="4" borderId="61" xfId="5" applyFont="1" applyFill="1" applyBorder="1" applyAlignment="1">
      <alignment horizontal="center" vertical="center"/>
    </xf>
    <xf numFmtId="0" fontId="54" fillId="4" borderId="62" xfId="5" applyFont="1" applyFill="1" applyBorder="1" applyAlignment="1">
      <alignment horizontal="center" vertical="center"/>
    </xf>
    <xf numFmtId="0" fontId="54" fillId="4" borderId="62" xfId="5" applyFont="1" applyFill="1" applyBorder="1" applyAlignment="1">
      <alignment horizontal="center" vertical="center"/>
    </xf>
    <xf numFmtId="0" fontId="54" fillId="4" borderId="63" xfId="5" applyFont="1" applyFill="1" applyBorder="1" applyAlignment="1">
      <alignment horizontal="center" vertical="center"/>
    </xf>
    <xf numFmtId="0" fontId="54" fillId="4" borderId="64" xfId="5" applyFont="1" applyFill="1" applyBorder="1" applyAlignment="1">
      <alignment horizontal="center" vertical="center"/>
    </xf>
    <xf numFmtId="0" fontId="54" fillId="4" borderId="65" xfId="5" applyFont="1" applyFill="1" applyBorder="1" applyAlignment="1">
      <alignment horizontal="center" vertical="center"/>
    </xf>
    <xf numFmtId="0" fontId="54" fillId="4" borderId="33" xfId="5" applyFont="1" applyFill="1" applyBorder="1" applyAlignment="1">
      <alignment horizontal="center" vertical="center"/>
    </xf>
    <xf numFmtId="0" fontId="56" fillId="4" borderId="31" xfId="5" applyFont="1" applyFill="1" applyBorder="1" applyAlignment="1">
      <alignment horizontal="center" vertical="center"/>
    </xf>
    <xf numFmtId="0" fontId="56" fillId="4" borderId="32" xfId="5" applyFont="1" applyFill="1" applyBorder="1" applyAlignment="1">
      <alignment horizontal="center" vertical="center"/>
    </xf>
    <xf numFmtId="0" fontId="57" fillId="4" borderId="66" xfId="5" applyFont="1" applyFill="1" applyBorder="1" applyAlignment="1">
      <alignment horizontal="center" vertical="center"/>
    </xf>
    <xf numFmtId="0" fontId="57" fillId="4" borderId="31" xfId="5" applyFont="1" applyFill="1" applyBorder="1" applyAlignment="1">
      <alignment horizontal="center" vertical="center"/>
    </xf>
    <xf numFmtId="0" fontId="57" fillId="4" borderId="32" xfId="5" applyFont="1" applyFill="1" applyBorder="1" applyAlignment="1">
      <alignment horizontal="center" vertical="center"/>
    </xf>
    <xf numFmtId="0" fontId="54" fillId="4" borderId="32" xfId="5" applyFont="1" applyFill="1" applyBorder="1" applyAlignment="1">
      <alignment horizontal="center" vertical="center"/>
    </xf>
    <xf numFmtId="0" fontId="54" fillId="4" borderId="64" xfId="5" applyFont="1" applyFill="1" applyBorder="1" applyAlignment="1">
      <alignment horizontal="center" vertical="center"/>
    </xf>
    <xf numFmtId="0" fontId="51" fillId="4" borderId="65" xfId="5" applyFont="1" applyFill="1" applyBorder="1" applyAlignment="1">
      <alignment horizontal="center" vertical="center"/>
    </xf>
    <xf numFmtId="0" fontId="54" fillId="4" borderId="67" xfId="5" applyFont="1" applyFill="1" applyBorder="1" applyAlignment="1">
      <alignment horizontal="center" vertical="center"/>
    </xf>
    <xf numFmtId="0" fontId="54" fillId="4" borderId="68" xfId="5" applyFont="1" applyFill="1" applyBorder="1" applyAlignment="1">
      <alignment horizontal="center" vertical="center"/>
    </xf>
    <xf numFmtId="0" fontId="54" fillId="4" borderId="69" xfId="5" applyFont="1" applyFill="1" applyBorder="1" applyAlignment="1">
      <alignment horizontal="center" vertical="center"/>
    </xf>
    <xf numFmtId="0" fontId="55" fillId="4" borderId="36" xfId="5" applyFont="1" applyFill="1" applyBorder="1" applyAlignment="1">
      <alignment horizontal="center"/>
    </xf>
    <xf numFmtId="0" fontId="60" fillId="4" borderId="44" xfId="5" applyFont="1" applyFill="1" applyBorder="1" applyAlignment="1">
      <alignment horizontal="center" vertical="center"/>
    </xf>
    <xf numFmtId="0" fontId="53" fillId="4" borderId="43" xfId="5" quotePrefix="1" applyFont="1" applyFill="1" applyBorder="1" applyAlignment="1">
      <alignment horizontal="center" vertical="center" wrapText="1"/>
    </xf>
    <xf numFmtId="0" fontId="53" fillId="4" borderId="94" xfId="5" quotePrefix="1" applyFont="1" applyFill="1" applyBorder="1" applyAlignment="1">
      <alignment horizontal="center" vertical="center" wrapText="1"/>
    </xf>
    <xf numFmtId="0" fontId="53" fillId="4" borderId="95" xfId="5" quotePrefix="1" applyFont="1" applyFill="1" applyBorder="1" applyAlignment="1">
      <alignment horizontal="center" vertical="center" wrapText="1"/>
    </xf>
    <xf numFmtId="0" fontId="53" fillId="4" borderId="96" xfId="5" quotePrefix="1" applyFont="1" applyFill="1" applyBorder="1" applyAlignment="1">
      <alignment horizontal="center" vertical="center" wrapText="1"/>
    </xf>
    <xf numFmtId="0" fontId="53" fillId="4" borderId="97" xfId="5" quotePrefix="1" applyFont="1" applyFill="1" applyBorder="1" applyAlignment="1">
      <alignment horizontal="center" vertical="center" wrapText="1"/>
    </xf>
    <xf numFmtId="0" fontId="53" fillId="4" borderId="98" xfId="5" quotePrefix="1" applyFont="1" applyFill="1" applyBorder="1" applyAlignment="1">
      <alignment horizontal="center" vertical="center" wrapText="1"/>
    </xf>
    <xf numFmtId="0" fontId="53" fillId="4" borderId="43" xfId="5" quotePrefix="1" applyFont="1" applyFill="1" applyBorder="1" applyAlignment="1">
      <alignment horizontal="center" vertical="center" wrapText="1"/>
    </xf>
    <xf numFmtId="1" fontId="53" fillId="4" borderId="95" xfId="5" quotePrefix="1" applyNumberFormat="1" applyFont="1" applyFill="1" applyBorder="1" applyAlignment="1">
      <alignment horizontal="center" vertical="center" wrapText="1"/>
    </xf>
    <xf numFmtId="0" fontId="61" fillId="4" borderId="40" xfId="5" applyFont="1" applyFill="1" applyBorder="1" applyAlignment="1">
      <alignment horizontal="center" vertical="center"/>
    </xf>
    <xf numFmtId="0" fontId="60" fillId="4" borderId="51" xfId="5" applyFont="1" applyFill="1" applyBorder="1" applyAlignment="1">
      <alignment horizontal="center" vertical="center"/>
    </xf>
    <xf numFmtId="0" fontId="61" fillId="4" borderId="99" xfId="5" applyFont="1" applyFill="1" applyBorder="1" applyAlignment="1">
      <alignment horizontal="center" vertical="center"/>
    </xf>
    <xf numFmtId="0" fontId="61" fillId="4" borderId="57" xfId="5" quotePrefix="1" applyFont="1" applyFill="1" applyBorder="1" applyAlignment="1">
      <alignment horizontal="center" vertical="center" wrapText="1"/>
    </xf>
    <xf numFmtId="0" fontId="61" fillId="4" borderId="58" xfId="5" quotePrefix="1" applyFont="1" applyFill="1" applyBorder="1" applyAlignment="1">
      <alignment horizontal="center" vertical="center" wrapText="1"/>
    </xf>
    <xf numFmtId="0" fontId="61" fillId="4" borderId="59" xfId="5" quotePrefix="1" applyFont="1" applyFill="1" applyBorder="1" applyAlignment="1">
      <alignment horizontal="center" vertical="center" wrapText="1"/>
    </xf>
    <xf numFmtId="0" fontId="61" fillId="4" borderId="100" xfId="5" applyFont="1" applyFill="1" applyBorder="1" applyAlignment="1">
      <alignment horizontal="center" vertical="center"/>
    </xf>
    <xf numFmtId="0" fontId="46" fillId="4" borderId="52" xfId="5" applyFont="1" applyFill="1" applyBorder="1" applyAlignment="1">
      <alignment horizontal="center" vertical="center"/>
    </xf>
    <xf numFmtId="0" fontId="46" fillId="4" borderId="47" xfId="5" applyFont="1" applyFill="1" applyBorder="1" applyAlignment="1">
      <alignment horizontal="center" vertical="center"/>
    </xf>
    <xf numFmtId="0" fontId="46" fillId="4" borderId="39" xfId="5" applyFont="1" applyFill="1" applyBorder="1" applyAlignment="1">
      <alignment horizontal="center" vertical="center"/>
    </xf>
    <xf numFmtId="0" fontId="46" fillId="4" borderId="45" xfId="5" applyFont="1" applyFill="1" applyBorder="1" applyAlignment="1">
      <alignment horizontal="center" vertical="center"/>
    </xf>
    <xf numFmtId="0" fontId="46" fillId="4" borderId="42" xfId="5" quotePrefix="1" applyFont="1" applyFill="1" applyBorder="1" applyAlignment="1">
      <alignment horizontal="center" vertical="center"/>
    </xf>
    <xf numFmtId="0" fontId="46" fillId="4" borderId="37" xfId="5" quotePrefix="1" applyFont="1" applyFill="1" applyBorder="1" applyAlignment="1">
      <alignment horizontal="center" vertical="center"/>
    </xf>
    <xf numFmtId="0" fontId="46" fillId="4" borderId="43" xfId="5" quotePrefix="1" applyFont="1" applyFill="1" applyBorder="1" applyAlignment="1">
      <alignment horizontal="center" vertical="center"/>
    </xf>
    <xf numFmtId="0" fontId="46" fillId="4" borderId="42" xfId="5" applyFont="1" applyFill="1" applyBorder="1" applyAlignment="1">
      <alignment horizontal="center" vertical="center"/>
    </xf>
    <xf numFmtId="0" fontId="46" fillId="4" borderId="37" xfId="5" applyFont="1" applyFill="1" applyBorder="1" applyAlignment="1">
      <alignment horizontal="center" vertical="center"/>
    </xf>
    <xf numFmtId="0" fontId="46" fillId="4" borderId="43" xfId="5" applyFont="1" applyFill="1" applyBorder="1" applyAlignment="1">
      <alignment horizontal="center" vertical="center"/>
    </xf>
    <xf numFmtId="0" fontId="46" fillId="4" borderId="33" xfId="5" applyFont="1" applyFill="1" applyBorder="1" applyAlignment="1">
      <alignment horizontal="center" vertical="center"/>
    </xf>
    <xf numFmtId="0" fontId="46" fillId="4" borderId="31" xfId="5" applyFont="1" applyFill="1" applyBorder="1" applyAlignment="1">
      <alignment horizontal="center" vertical="center"/>
    </xf>
    <xf numFmtId="0" fontId="46" fillId="4" borderId="94" xfId="5" applyFont="1" applyFill="1" applyBorder="1" applyAlignment="1">
      <alignment horizontal="center" vertical="center"/>
    </xf>
    <xf numFmtId="0" fontId="46" fillId="4" borderId="31" xfId="5" applyFont="1" applyFill="1" applyBorder="1" applyAlignment="1">
      <alignment vertical="center"/>
    </xf>
    <xf numFmtId="0" fontId="50" fillId="4" borderId="33" xfId="5" applyFont="1" applyFill="1" applyBorder="1" applyAlignment="1">
      <alignment horizontal="center" vertical="center"/>
    </xf>
    <xf numFmtId="0" fontId="61" fillId="4" borderId="30" xfId="5" applyFont="1" applyFill="1" applyBorder="1" applyAlignment="1">
      <alignment horizontal="center" vertical="center"/>
    </xf>
    <xf numFmtId="0" fontId="60" fillId="4" borderId="33" xfId="5" applyFont="1" applyFill="1" applyBorder="1" applyAlignment="1">
      <alignment horizontal="center" vertical="center"/>
    </xf>
    <xf numFmtId="0" fontId="61" fillId="4" borderId="101" xfId="5" applyFont="1" applyFill="1" applyBorder="1" applyAlignment="1">
      <alignment horizontal="center" vertical="center"/>
    </xf>
    <xf numFmtId="0" fontId="61" fillId="4" borderId="102" xfId="5" quotePrefix="1" applyFont="1" applyFill="1" applyBorder="1" applyAlignment="1">
      <alignment horizontal="center" vertical="center" wrapText="1"/>
    </xf>
    <xf numFmtId="0" fontId="61" fillId="4" borderId="1" xfId="5" quotePrefix="1" applyFont="1" applyFill="1" applyBorder="1" applyAlignment="1">
      <alignment horizontal="center" vertical="center" wrapText="1"/>
    </xf>
    <xf numFmtId="0" fontId="61" fillId="4" borderId="103" xfId="5" quotePrefix="1" applyFont="1" applyFill="1" applyBorder="1" applyAlignment="1">
      <alignment horizontal="center" vertical="center" wrapText="1"/>
    </xf>
    <xf numFmtId="0" fontId="61" fillId="4" borderId="104" xfId="5" applyFont="1" applyFill="1" applyBorder="1" applyAlignment="1">
      <alignment horizontal="center" vertical="center"/>
    </xf>
    <xf numFmtId="0" fontId="61" fillId="4" borderId="105" xfId="5" applyFont="1" applyFill="1" applyBorder="1" applyAlignment="1">
      <alignment horizontal="center" vertical="center"/>
    </xf>
    <xf numFmtId="0" fontId="61" fillId="4" borderId="39" xfId="5" applyFont="1" applyFill="1" applyBorder="1" applyAlignment="1">
      <alignment horizontal="center" vertical="center"/>
    </xf>
    <xf numFmtId="0" fontId="53" fillId="4" borderId="106" xfId="5" applyFont="1" applyFill="1" applyBorder="1" applyAlignment="1">
      <alignment horizontal="center" vertical="center" wrapText="1"/>
    </xf>
    <xf numFmtId="0" fontId="63" fillId="4" borderId="107" xfId="5" applyFont="1" applyFill="1" applyBorder="1" applyAlignment="1">
      <alignment horizontal="center" vertical="center"/>
    </xf>
    <xf numFmtId="0" fontId="63" fillId="4" borderId="108" xfId="5" applyFont="1" applyFill="1" applyBorder="1" applyAlignment="1">
      <alignment horizontal="center" vertical="center"/>
    </xf>
    <xf numFmtId="0" fontId="63" fillId="4" borderId="109" xfId="5" applyFont="1" applyFill="1" applyBorder="1" applyAlignment="1">
      <alignment horizontal="center" vertical="center"/>
    </xf>
  </cellXfs>
  <cellStyles count="7">
    <cellStyle name="Calculation" xfId="3" builtinId="22"/>
    <cellStyle name="Comma" xfId="2" builtinId="3"/>
    <cellStyle name="Normal" xfId="0" builtinId="0"/>
    <cellStyle name="Normal 2" xfId="5" xr:uid="{755743F0-761B-4762-B7AA-0B4A4659DB9D}"/>
    <cellStyle name="Normal 3" xfId="6" xr:uid="{F9FC4DCD-3DF5-4D17-BEDF-0286E0A24EA4}"/>
    <cellStyle name="จุลภาค 2" xfId="1" xr:uid="{00000000-0005-0000-0000-000002000000}"/>
    <cellStyle name="ปกติ 2" xfId="4" xr:uid="{00000000-0005-0000-0000-000004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
  <sheetViews>
    <sheetView tabSelected="1" view="pageLayout" zoomScale="90" zoomScaleNormal="100" zoomScalePageLayoutView="90" workbookViewId="0">
      <selection activeCell="B21" sqref="B21"/>
    </sheetView>
  </sheetViews>
  <sheetFormatPr defaultColWidth="9" defaultRowHeight="21" customHeight="1" x14ac:dyDescent="0.3"/>
  <cols>
    <col min="1" max="1" width="22.625" style="2" customWidth="1"/>
    <col min="2" max="5" width="6.875" style="2" customWidth="1"/>
    <col min="6" max="7" width="7.25" style="2" customWidth="1"/>
    <col min="8" max="16" width="6.875" style="2" customWidth="1"/>
    <col min="17" max="17" width="7.875" style="2" customWidth="1"/>
    <col min="18" max="18" width="7.625" style="2" customWidth="1"/>
    <col min="19" max="16384" width="9" style="2"/>
  </cols>
  <sheetData>
    <row r="1" spans="1:18" ht="21" customHeight="1" x14ac:dyDescent="0.3">
      <c r="A1" s="114" t="s">
        <v>34</v>
      </c>
      <c r="B1" s="114"/>
      <c r="C1" s="114"/>
      <c r="D1" s="114"/>
      <c r="E1" s="114"/>
      <c r="F1" s="114"/>
      <c r="G1" s="114"/>
      <c r="H1" s="114"/>
      <c r="I1" s="114"/>
      <c r="J1" s="114"/>
      <c r="K1" s="114"/>
      <c r="L1" s="114"/>
      <c r="M1" s="114"/>
      <c r="N1" s="114"/>
      <c r="O1" s="114"/>
      <c r="P1" s="114"/>
      <c r="Q1" s="114"/>
      <c r="R1" s="1"/>
    </row>
    <row r="2" spans="1:18" ht="21" customHeight="1" x14ac:dyDescent="0.3">
      <c r="A2" s="113"/>
      <c r="B2" s="113"/>
      <c r="C2" s="113"/>
      <c r="D2" s="113"/>
      <c r="E2" s="113"/>
      <c r="F2" s="113"/>
      <c r="G2" s="113"/>
      <c r="H2" s="113"/>
      <c r="I2" s="113"/>
      <c r="J2" s="113"/>
      <c r="K2" s="113"/>
      <c r="L2" s="113"/>
      <c r="M2" s="113"/>
      <c r="N2" s="113"/>
      <c r="O2" s="113"/>
      <c r="P2" s="113"/>
      <c r="Q2" s="113"/>
      <c r="R2" s="1"/>
    </row>
    <row r="3" spans="1:18" ht="21" customHeight="1" x14ac:dyDescent="0.3">
      <c r="A3" s="115" t="s">
        <v>0</v>
      </c>
      <c r="B3" s="117" t="s">
        <v>24</v>
      </c>
      <c r="C3" s="118"/>
      <c r="D3" s="118"/>
      <c r="E3" s="118"/>
      <c r="F3" s="119"/>
      <c r="G3" s="115" t="s">
        <v>1</v>
      </c>
      <c r="H3" s="3"/>
      <c r="I3" s="3"/>
      <c r="J3" s="3"/>
      <c r="K3" s="3"/>
      <c r="L3" s="3"/>
      <c r="M3" s="3"/>
      <c r="N3" s="3"/>
      <c r="O3" s="3"/>
      <c r="P3" s="3"/>
      <c r="Q3" s="3"/>
      <c r="R3" s="3"/>
    </row>
    <row r="4" spans="1:18" ht="21" customHeight="1" x14ac:dyDescent="0.3">
      <c r="A4" s="116"/>
      <c r="B4" s="4" t="s">
        <v>25</v>
      </c>
      <c r="C4" s="4" t="s">
        <v>26</v>
      </c>
      <c r="D4" s="4" t="s">
        <v>27</v>
      </c>
      <c r="E4" s="4" t="s">
        <v>28</v>
      </c>
      <c r="F4" s="4" t="s">
        <v>29</v>
      </c>
      <c r="G4" s="116"/>
      <c r="H4" s="3"/>
      <c r="I4" s="3"/>
      <c r="J4" s="3"/>
      <c r="K4" s="3"/>
      <c r="L4" s="3"/>
      <c r="M4" s="3"/>
      <c r="N4" s="3"/>
      <c r="O4" s="3"/>
      <c r="P4" s="3"/>
      <c r="Q4" s="3"/>
      <c r="R4" s="3"/>
    </row>
    <row r="5" spans="1:18" ht="21" customHeight="1" x14ac:dyDescent="0.3">
      <c r="A5" s="5" t="s">
        <v>2</v>
      </c>
      <c r="B5" s="17">
        <v>0</v>
      </c>
      <c r="C5" s="18">
        <v>219</v>
      </c>
      <c r="D5" s="18">
        <v>197</v>
      </c>
      <c r="E5" s="18">
        <v>348</v>
      </c>
      <c r="F5" s="18">
        <v>434</v>
      </c>
      <c r="G5" s="19">
        <f>SUM(B5:F5)</f>
        <v>1198</v>
      </c>
      <c r="H5" s="3"/>
      <c r="I5" s="3"/>
      <c r="J5" s="3"/>
      <c r="K5" s="3"/>
      <c r="L5" s="3"/>
      <c r="M5" s="3"/>
      <c r="N5" s="3"/>
      <c r="O5" s="3"/>
      <c r="P5" s="3"/>
      <c r="Q5" s="3"/>
      <c r="R5" s="3"/>
    </row>
    <row r="6" spans="1:18" ht="21" customHeight="1" x14ac:dyDescent="0.3">
      <c r="A6" s="5" t="s">
        <v>3</v>
      </c>
      <c r="B6" s="17">
        <v>0</v>
      </c>
      <c r="C6" s="18">
        <v>367</v>
      </c>
      <c r="D6" s="18">
        <v>342</v>
      </c>
      <c r="E6" s="18">
        <v>288</v>
      </c>
      <c r="F6" s="18">
        <v>328</v>
      </c>
      <c r="G6" s="19">
        <f t="shared" ref="G6:G9" si="0">SUM(B6:F6)</f>
        <v>1325</v>
      </c>
      <c r="H6" s="3"/>
      <c r="I6" s="3"/>
      <c r="J6" s="3"/>
      <c r="K6" s="3"/>
      <c r="L6" s="3"/>
      <c r="M6" s="3"/>
      <c r="N6" s="3"/>
      <c r="O6" s="3"/>
      <c r="P6" s="3"/>
      <c r="Q6" s="3"/>
      <c r="R6" s="3"/>
    </row>
    <row r="7" spans="1:18" ht="21" customHeight="1" x14ac:dyDescent="0.3">
      <c r="A7" s="5" t="s">
        <v>4</v>
      </c>
      <c r="B7" s="17">
        <v>0</v>
      </c>
      <c r="C7" s="18">
        <v>402</v>
      </c>
      <c r="D7" s="18">
        <v>491</v>
      </c>
      <c r="E7" s="18">
        <v>486</v>
      </c>
      <c r="F7" s="18">
        <v>539</v>
      </c>
      <c r="G7" s="19">
        <f t="shared" si="0"/>
        <v>1918</v>
      </c>
      <c r="H7" s="3"/>
      <c r="I7" s="3"/>
      <c r="J7" s="3"/>
      <c r="K7" s="3"/>
      <c r="L7" s="3"/>
      <c r="M7" s="3"/>
      <c r="N7" s="3"/>
      <c r="O7" s="3"/>
      <c r="P7" s="3"/>
      <c r="Q7" s="3"/>
      <c r="R7" s="3"/>
    </row>
    <row r="8" spans="1:18" ht="21" customHeight="1" x14ac:dyDescent="0.3">
      <c r="A8" s="5" t="s">
        <v>5</v>
      </c>
      <c r="B8" s="17">
        <v>0</v>
      </c>
      <c r="C8" s="18">
        <v>435</v>
      </c>
      <c r="D8" s="18">
        <v>412</v>
      </c>
      <c r="E8" s="18">
        <v>536</v>
      </c>
      <c r="F8" s="18">
        <v>563</v>
      </c>
      <c r="G8" s="19">
        <f t="shared" si="0"/>
        <v>1946</v>
      </c>
      <c r="H8" s="3"/>
      <c r="I8" s="3"/>
      <c r="J8" s="3"/>
      <c r="K8" s="3"/>
      <c r="L8" s="3"/>
      <c r="M8" s="10"/>
      <c r="N8" s="3"/>
      <c r="O8" s="3"/>
      <c r="P8" s="3"/>
      <c r="Q8" s="3"/>
      <c r="R8" s="3"/>
    </row>
    <row r="9" spans="1:18" ht="21" customHeight="1" x14ac:dyDescent="0.3">
      <c r="A9" s="5" t="s">
        <v>6</v>
      </c>
      <c r="B9" s="20">
        <v>8</v>
      </c>
      <c r="C9" s="20">
        <v>141</v>
      </c>
      <c r="D9" s="20">
        <v>233</v>
      </c>
      <c r="E9" s="20">
        <v>236</v>
      </c>
      <c r="F9" s="18">
        <v>378</v>
      </c>
      <c r="G9" s="19">
        <f t="shared" si="0"/>
        <v>996</v>
      </c>
      <c r="H9" s="3"/>
      <c r="I9" s="3"/>
      <c r="J9" s="3"/>
      <c r="K9" s="3"/>
      <c r="L9" s="3"/>
      <c r="M9" s="3"/>
      <c r="N9" s="3"/>
      <c r="O9" s="3"/>
      <c r="P9" s="3"/>
      <c r="Q9" s="3"/>
      <c r="R9" s="3"/>
    </row>
    <row r="10" spans="1:18" ht="21" customHeight="1" x14ac:dyDescent="0.3">
      <c r="A10" s="4" t="s">
        <v>1</v>
      </c>
      <c r="B10" s="19">
        <f>SUM(B5:B9)</f>
        <v>8</v>
      </c>
      <c r="C10" s="19">
        <f t="shared" ref="C10:F10" si="1">SUM(C5:C9)</f>
        <v>1564</v>
      </c>
      <c r="D10" s="19">
        <f t="shared" si="1"/>
        <v>1675</v>
      </c>
      <c r="E10" s="19">
        <f t="shared" si="1"/>
        <v>1894</v>
      </c>
      <c r="F10" s="19">
        <f t="shared" si="1"/>
        <v>2242</v>
      </c>
      <c r="G10" s="19">
        <f>SUM(G5:G9)</f>
        <v>7383</v>
      </c>
      <c r="H10" s="3"/>
      <c r="I10" s="3"/>
      <c r="J10" s="3"/>
      <c r="K10" s="3"/>
      <c r="L10" s="3"/>
      <c r="M10" s="3"/>
      <c r="N10" s="3"/>
      <c r="O10" s="3"/>
      <c r="P10" s="3"/>
      <c r="Q10" s="3"/>
      <c r="R10" s="3"/>
    </row>
    <row r="11" spans="1:18" ht="21" customHeight="1" x14ac:dyDescent="0.3">
      <c r="A11" s="3"/>
      <c r="B11" s="3"/>
      <c r="C11" s="3"/>
      <c r="D11" s="3"/>
      <c r="E11" s="3"/>
      <c r="F11" s="3"/>
      <c r="G11" s="3"/>
      <c r="H11" s="3"/>
      <c r="I11" s="3"/>
      <c r="J11" s="3"/>
      <c r="K11" s="3"/>
      <c r="L11" s="3"/>
      <c r="M11" s="3"/>
      <c r="N11" s="3"/>
      <c r="O11" s="3"/>
      <c r="P11" s="3"/>
      <c r="Q11" s="3"/>
      <c r="R11" s="3"/>
    </row>
    <row r="12" spans="1:18" ht="21" customHeight="1" x14ac:dyDescent="0.3">
      <c r="A12" s="12"/>
      <c r="B12" s="12"/>
      <c r="C12" s="12"/>
      <c r="D12" s="12"/>
      <c r="E12" s="12"/>
      <c r="F12" s="12"/>
      <c r="G12" s="12"/>
      <c r="H12" s="12"/>
      <c r="I12" s="12"/>
      <c r="J12" s="12"/>
      <c r="K12" s="11"/>
      <c r="L12" s="11"/>
      <c r="M12" s="11"/>
      <c r="N12" s="11"/>
      <c r="O12" s="11"/>
      <c r="P12" s="11"/>
      <c r="Q12" s="11"/>
      <c r="R12" s="3"/>
    </row>
    <row r="13" spans="1:18" ht="21" customHeight="1" x14ac:dyDescent="0.3">
      <c r="A13" s="114" t="s">
        <v>35</v>
      </c>
      <c r="B13" s="114"/>
      <c r="C13" s="114"/>
      <c r="D13" s="114"/>
      <c r="E13" s="114"/>
      <c r="F13" s="114"/>
      <c r="G13" s="114"/>
      <c r="H13" s="114"/>
      <c r="I13" s="114"/>
      <c r="J13" s="114"/>
      <c r="K13" s="114"/>
      <c r="L13" s="114"/>
      <c r="M13" s="114"/>
      <c r="N13" s="114"/>
      <c r="O13" s="114"/>
      <c r="P13" s="114"/>
      <c r="Q13" s="114"/>
      <c r="R13" s="1"/>
    </row>
    <row r="14" spans="1:18" ht="21" customHeight="1" x14ac:dyDescent="0.3">
      <c r="A14" s="113"/>
      <c r="B14" s="113"/>
      <c r="C14" s="113"/>
      <c r="D14" s="113"/>
      <c r="E14" s="113"/>
      <c r="F14" s="113"/>
      <c r="G14" s="113"/>
      <c r="H14" s="113"/>
      <c r="I14" s="113"/>
      <c r="J14" s="113"/>
      <c r="K14" s="113"/>
      <c r="L14" s="113"/>
      <c r="M14" s="113"/>
      <c r="N14" s="113"/>
      <c r="O14" s="113"/>
      <c r="P14" s="113"/>
      <c r="Q14" s="113"/>
      <c r="R14" s="1"/>
    </row>
    <row r="15" spans="1:18" ht="21" customHeight="1" x14ac:dyDescent="0.3">
      <c r="A15" s="120" t="s">
        <v>0</v>
      </c>
      <c r="B15" s="117" t="s">
        <v>24</v>
      </c>
      <c r="C15" s="118"/>
      <c r="D15" s="118"/>
      <c r="E15" s="118"/>
      <c r="F15" s="118"/>
      <c r="G15" s="118"/>
      <c r="H15" s="118"/>
      <c r="I15" s="118"/>
      <c r="J15" s="118"/>
      <c r="K15" s="118"/>
      <c r="L15" s="118"/>
      <c r="M15" s="118"/>
      <c r="N15" s="118"/>
      <c r="O15" s="118"/>
      <c r="P15" s="118"/>
      <c r="Q15" s="123" t="s">
        <v>1</v>
      </c>
      <c r="R15" s="6"/>
    </row>
    <row r="16" spans="1:18" ht="21" customHeight="1" x14ac:dyDescent="0.3">
      <c r="A16" s="121"/>
      <c r="B16" s="117" t="s">
        <v>7</v>
      </c>
      <c r="C16" s="118"/>
      <c r="D16" s="119"/>
      <c r="E16" s="117" t="s">
        <v>8</v>
      </c>
      <c r="F16" s="118"/>
      <c r="G16" s="119"/>
      <c r="H16" s="117" t="s">
        <v>20</v>
      </c>
      <c r="I16" s="118"/>
      <c r="J16" s="119"/>
      <c r="K16" s="117" t="s">
        <v>21</v>
      </c>
      <c r="L16" s="118"/>
      <c r="M16" s="118"/>
      <c r="N16" s="117" t="s">
        <v>30</v>
      </c>
      <c r="O16" s="118"/>
      <c r="P16" s="118"/>
      <c r="Q16" s="123"/>
    </row>
    <row r="17" spans="1:17" ht="21" customHeight="1" x14ac:dyDescent="0.3">
      <c r="A17" s="122"/>
      <c r="B17" s="15" t="s">
        <v>9</v>
      </c>
      <c r="C17" s="15" t="s">
        <v>10</v>
      </c>
      <c r="D17" s="16" t="s">
        <v>11</v>
      </c>
      <c r="E17" s="16" t="s">
        <v>12</v>
      </c>
      <c r="F17" s="16" t="s">
        <v>13</v>
      </c>
      <c r="G17" s="16" t="s">
        <v>14</v>
      </c>
      <c r="H17" s="16" t="s">
        <v>18</v>
      </c>
      <c r="I17" s="16" t="s">
        <v>11</v>
      </c>
      <c r="J17" s="4" t="s">
        <v>19</v>
      </c>
      <c r="K17" s="4" t="s">
        <v>22</v>
      </c>
      <c r="L17" s="4" t="s">
        <v>11</v>
      </c>
      <c r="M17" s="4" t="s">
        <v>23</v>
      </c>
      <c r="N17" s="4" t="s">
        <v>31</v>
      </c>
      <c r="O17" s="4" t="s">
        <v>32</v>
      </c>
      <c r="P17" s="4" t="s">
        <v>33</v>
      </c>
      <c r="Q17" s="123"/>
    </row>
    <row r="18" spans="1:17" ht="21" customHeight="1" x14ac:dyDescent="0.3">
      <c r="A18" s="7" t="s">
        <v>2</v>
      </c>
      <c r="B18" s="18">
        <v>25</v>
      </c>
      <c r="C18" s="18">
        <v>0</v>
      </c>
      <c r="D18" s="18">
        <v>0</v>
      </c>
      <c r="E18" s="18">
        <v>45</v>
      </c>
      <c r="F18" s="18">
        <v>0</v>
      </c>
      <c r="G18" s="18">
        <v>10</v>
      </c>
      <c r="H18" s="18">
        <v>31</v>
      </c>
      <c r="I18" s="18">
        <v>0</v>
      </c>
      <c r="J18" s="18">
        <v>20</v>
      </c>
      <c r="K18" s="18">
        <v>13</v>
      </c>
      <c r="L18" s="18">
        <v>0</v>
      </c>
      <c r="M18" s="18">
        <v>43</v>
      </c>
      <c r="N18" s="18">
        <v>30</v>
      </c>
      <c r="O18" s="18">
        <v>0</v>
      </c>
      <c r="P18" s="18">
        <v>0</v>
      </c>
      <c r="Q18" s="21">
        <f>SUM(B18:P18)</f>
        <v>217</v>
      </c>
    </row>
    <row r="19" spans="1:17" ht="21" customHeight="1" x14ac:dyDescent="0.3">
      <c r="A19" s="7" t="s">
        <v>15</v>
      </c>
      <c r="B19" s="18">
        <v>57</v>
      </c>
      <c r="C19" s="18">
        <v>25</v>
      </c>
      <c r="D19" s="18">
        <v>0</v>
      </c>
      <c r="E19" s="18">
        <v>52</v>
      </c>
      <c r="F19" s="18">
        <v>29</v>
      </c>
      <c r="G19" s="18">
        <v>13</v>
      </c>
      <c r="H19" s="18">
        <v>32</v>
      </c>
      <c r="I19" s="18">
        <v>0</v>
      </c>
      <c r="J19" s="18">
        <v>22</v>
      </c>
      <c r="K19" s="18">
        <v>37</v>
      </c>
      <c r="L19" s="18">
        <v>0</v>
      </c>
      <c r="M19" s="18">
        <v>67</v>
      </c>
      <c r="N19" s="18">
        <v>40</v>
      </c>
      <c r="O19" s="18">
        <v>0</v>
      </c>
      <c r="P19" s="18">
        <v>0</v>
      </c>
      <c r="Q19" s="19">
        <f>SUM(B19:P19)</f>
        <v>374</v>
      </c>
    </row>
    <row r="20" spans="1:17" ht="21" customHeight="1" x14ac:dyDescent="0.3">
      <c r="A20" s="7" t="s">
        <v>16</v>
      </c>
      <c r="B20" s="18">
        <v>93</v>
      </c>
      <c r="C20" s="18">
        <v>6</v>
      </c>
      <c r="D20" s="18">
        <v>0</v>
      </c>
      <c r="E20" s="18">
        <v>97</v>
      </c>
      <c r="F20" s="18">
        <v>40</v>
      </c>
      <c r="G20" s="18">
        <v>25</v>
      </c>
      <c r="H20" s="18">
        <v>41</v>
      </c>
      <c r="I20" s="18">
        <v>0</v>
      </c>
      <c r="J20" s="18">
        <v>30</v>
      </c>
      <c r="K20" s="18">
        <v>53</v>
      </c>
      <c r="L20" s="18">
        <v>0</v>
      </c>
      <c r="M20" s="18">
        <v>50</v>
      </c>
      <c r="N20" s="18">
        <v>76</v>
      </c>
      <c r="O20" s="18">
        <v>0</v>
      </c>
      <c r="P20" s="18">
        <v>0</v>
      </c>
      <c r="Q20" s="19">
        <f>SUM(B20:P20)</f>
        <v>511</v>
      </c>
    </row>
    <row r="21" spans="1:17" ht="21" customHeight="1" x14ac:dyDescent="0.3">
      <c r="A21" s="7" t="s">
        <v>17</v>
      </c>
      <c r="B21" s="18">
        <v>9</v>
      </c>
      <c r="C21" s="18">
        <v>0</v>
      </c>
      <c r="D21" s="18">
        <v>0</v>
      </c>
      <c r="E21" s="18">
        <v>7</v>
      </c>
      <c r="F21" s="18">
        <v>0</v>
      </c>
      <c r="G21" s="18">
        <v>8</v>
      </c>
      <c r="H21" s="18">
        <v>64</v>
      </c>
      <c r="I21" s="18">
        <v>0</v>
      </c>
      <c r="J21" s="18">
        <v>70</v>
      </c>
      <c r="K21" s="18">
        <v>87</v>
      </c>
      <c r="L21" s="18">
        <v>0</v>
      </c>
      <c r="M21" s="18">
        <v>80</v>
      </c>
      <c r="N21" s="18">
        <v>64</v>
      </c>
      <c r="O21" s="18">
        <v>0</v>
      </c>
      <c r="P21" s="18">
        <v>0</v>
      </c>
      <c r="Q21" s="19">
        <f>SUM(B21:P21)</f>
        <v>389</v>
      </c>
    </row>
    <row r="22" spans="1:17" ht="21" customHeight="1" x14ac:dyDescent="0.3">
      <c r="A22" s="4" t="s">
        <v>1</v>
      </c>
      <c r="B22" s="19">
        <f t="shared" ref="B22:P22" si="2">SUM(B18:B21)</f>
        <v>184</v>
      </c>
      <c r="C22" s="19">
        <f t="shared" si="2"/>
        <v>31</v>
      </c>
      <c r="D22" s="19">
        <f t="shared" si="2"/>
        <v>0</v>
      </c>
      <c r="E22" s="19">
        <f t="shared" si="2"/>
        <v>201</v>
      </c>
      <c r="F22" s="19">
        <f t="shared" si="2"/>
        <v>69</v>
      </c>
      <c r="G22" s="19">
        <f t="shared" si="2"/>
        <v>56</v>
      </c>
      <c r="H22" s="19">
        <f t="shared" si="2"/>
        <v>168</v>
      </c>
      <c r="I22" s="19">
        <f t="shared" si="2"/>
        <v>0</v>
      </c>
      <c r="J22" s="19">
        <f t="shared" si="2"/>
        <v>142</v>
      </c>
      <c r="K22" s="19">
        <f t="shared" si="2"/>
        <v>190</v>
      </c>
      <c r="L22" s="19">
        <f t="shared" si="2"/>
        <v>0</v>
      </c>
      <c r="M22" s="19">
        <f t="shared" si="2"/>
        <v>240</v>
      </c>
      <c r="N22" s="19">
        <f t="shared" si="2"/>
        <v>210</v>
      </c>
      <c r="O22" s="19">
        <f t="shared" si="2"/>
        <v>0</v>
      </c>
      <c r="P22" s="19">
        <f t="shared" si="2"/>
        <v>0</v>
      </c>
      <c r="Q22" s="19">
        <f>SUM(B22:P22)</f>
        <v>1491</v>
      </c>
    </row>
    <row r="23" spans="1:17" ht="21" customHeight="1" x14ac:dyDescent="0.3">
      <c r="A23" s="12"/>
      <c r="B23" s="13"/>
      <c r="C23" s="13"/>
      <c r="D23" s="13"/>
      <c r="E23" s="13"/>
      <c r="F23" s="13"/>
      <c r="G23" s="13"/>
      <c r="H23" s="13"/>
      <c r="I23" s="13"/>
      <c r="J23" s="13"/>
      <c r="K23" s="13"/>
      <c r="L23" s="13"/>
      <c r="M23" s="13"/>
      <c r="N23" s="13"/>
      <c r="O23" s="13"/>
      <c r="P23" s="13"/>
      <c r="Q23" s="14"/>
    </row>
    <row r="24" spans="1:17" ht="21" customHeight="1" x14ac:dyDescent="0.3">
      <c r="A24" s="8"/>
      <c r="B24" s="8"/>
      <c r="C24" s="8"/>
      <c r="D24" s="8"/>
      <c r="E24" s="8"/>
      <c r="F24" s="8"/>
      <c r="G24" s="8"/>
      <c r="H24" s="8"/>
      <c r="I24" s="8"/>
      <c r="J24" s="8"/>
      <c r="K24" s="124" t="s">
        <v>36</v>
      </c>
      <c r="L24" s="125"/>
      <c r="M24" s="125"/>
      <c r="N24" s="125"/>
      <c r="O24" s="125"/>
      <c r="P24" s="125"/>
      <c r="Q24" s="126"/>
    </row>
    <row r="25" spans="1:17" ht="21" customHeight="1" x14ac:dyDescent="0.3">
      <c r="J25" s="9"/>
    </row>
  </sheetData>
  <mergeCells count="16">
    <mergeCell ref="A15:A17"/>
    <mergeCell ref="Q15:Q17"/>
    <mergeCell ref="B15:P15"/>
    <mergeCell ref="K24:Q24"/>
    <mergeCell ref="B16:D16"/>
    <mergeCell ref="N16:P16"/>
    <mergeCell ref="K16:M16"/>
    <mergeCell ref="H16:J16"/>
    <mergeCell ref="E16:G16"/>
    <mergeCell ref="A2:Q2"/>
    <mergeCell ref="A14:Q14"/>
    <mergeCell ref="A1:Q1"/>
    <mergeCell ref="A3:A4"/>
    <mergeCell ref="B3:F3"/>
    <mergeCell ref="G3:G4"/>
    <mergeCell ref="A13:Q13"/>
  </mergeCells>
  <pageMargins left="0.28125" right="7.2916666666666671E-2" top="0.75" bottom="0.39583333333333331"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7"/>
  <sheetViews>
    <sheetView workbookViewId="0">
      <selection activeCell="K18" sqref="K18"/>
    </sheetView>
  </sheetViews>
  <sheetFormatPr defaultRowHeight="14.25" x14ac:dyDescent="0.2"/>
  <cols>
    <col min="1" max="1" width="9.75" customWidth="1"/>
    <col min="2" max="2" width="18.625" customWidth="1"/>
    <col min="9" max="9" width="9" customWidth="1"/>
  </cols>
  <sheetData>
    <row r="1" spans="1:9" ht="19.5" x14ac:dyDescent="0.3">
      <c r="A1" s="133" t="s">
        <v>37</v>
      </c>
      <c r="B1" s="133"/>
      <c r="C1" s="133"/>
      <c r="D1" s="133"/>
      <c r="E1" s="133"/>
      <c r="F1" s="133"/>
      <c r="G1" s="133"/>
      <c r="H1" s="133"/>
      <c r="I1" s="133"/>
    </row>
    <row r="2" spans="1:9" ht="19.5" x14ac:dyDescent="0.3">
      <c r="A2" s="133" t="s">
        <v>104</v>
      </c>
      <c r="B2" s="133"/>
      <c r="C2" s="133"/>
      <c r="D2" s="133"/>
      <c r="E2" s="133"/>
      <c r="F2" s="133"/>
      <c r="G2" s="133"/>
      <c r="H2" s="133"/>
      <c r="I2" s="133"/>
    </row>
    <row r="3" spans="1:9" ht="18" customHeight="1" x14ac:dyDescent="0.2">
      <c r="A3" s="134" t="s">
        <v>38</v>
      </c>
      <c r="B3" s="134" t="s">
        <v>39</v>
      </c>
      <c r="C3" s="137" t="s">
        <v>40</v>
      </c>
      <c r="D3" s="22"/>
      <c r="E3" s="139" t="s">
        <v>41</v>
      </c>
      <c r="F3" s="141" t="s">
        <v>105</v>
      </c>
      <c r="G3" s="142"/>
      <c r="H3" s="142"/>
      <c r="I3" s="143"/>
    </row>
    <row r="4" spans="1:9" ht="18.75" x14ac:dyDescent="0.2">
      <c r="A4" s="135"/>
      <c r="B4" s="136"/>
      <c r="C4" s="138"/>
      <c r="D4" s="23" t="s">
        <v>42</v>
      </c>
      <c r="E4" s="140"/>
      <c r="F4" s="24" t="s">
        <v>43</v>
      </c>
      <c r="G4" s="25" t="s">
        <v>44</v>
      </c>
      <c r="H4" s="149" t="s">
        <v>45</v>
      </c>
      <c r="I4" s="129" t="s">
        <v>46</v>
      </c>
    </row>
    <row r="5" spans="1:9" ht="18.75" x14ac:dyDescent="0.2">
      <c r="A5" s="144" t="s">
        <v>47</v>
      </c>
      <c r="B5" s="145"/>
      <c r="C5" s="136"/>
      <c r="D5" s="26" t="s">
        <v>48</v>
      </c>
      <c r="E5" s="27" t="s">
        <v>49</v>
      </c>
      <c r="F5" s="24" t="s">
        <v>50</v>
      </c>
      <c r="G5" s="28" t="s">
        <v>51</v>
      </c>
      <c r="H5" s="150"/>
      <c r="I5" s="130"/>
    </row>
    <row r="6" spans="1:9" ht="21" x14ac:dyDescent="0.2">
      <c r="A6" s="146" t="s">
        <v>52</v>
      </c>
      <c r="B6" s="147"/>
      <c r="C6" s="29"/>
      <c r="D6" s="29"/>
      <c r="E6" s="30"/>
      <c r="F6" s="30"/>
      <c r="G6" s="30"/>
      <c r="H6" s="30"/>
      <c r="I6" s="30"/>
    </row>
    <row r="7" spans="1:9" ht="21" x14ac:dyDescent="0.2">
      <c r="A7" s="148" t="s">
        <v>54</v>
      </c>
      <c r="B7" s="148"/>
      <c r="C7" s="31"/>
      <c r="D7" s="31"/>
      <c r="E7" s="32"/>
      <c r="F7" s="32"/>
      <c r="G7" s="32"/>
      <c r="H7" s="32"/>
      <c r="I7" s="32"/>
    </row>
    <row r="8" spans="1:9" ht="21" x14ac:dyDescent="0.2">
      <c r="A8" s="33" t="s">
        <v>55</v>
      </c>
      <c r="B8" s="34" t="s">
        <v>58</v>
      </c>
      <c r="C8" s="35">
        <v>34</v>
      </c>
      <c r="D8" s="36" t="s">
        <v>59</v>
      </c>
      <c r="E8" s="37">
        <v>31</v>
      </c>
      <c r="F8" s="38">
        <v>2</v>
      </c>
      <c r="G8" s="38">
        <v>26</v>
      </c>
      <c r="H8" s="38">
        <v>2</v>
      </c>
      <c r="I8" s="35"/>
    </row>
    <row r="9" spans="1:9" ht="21" x14ac:dyDescent="0.2">
      <c r="A9" s="33" t="s">
        <v>60</v>
      </c>
      <c r="B9" s="34" t="s">
        <v>58</v>
      </c>
      <c r="C9" s="35">
        <v>35</v>
      </c>
      <c r="D9" s="36" t="s">
        <v>61</v>
      </c>
      <c r="E9" s="37">
        <v>29</v>
      </c>
      <c r="F9" s="38">
        <v>4</v>
      </c>
      <c r="G9" s="38">
        <v>25</v>
      </c>
      <c r="H9" s="38">
        <v>4</v>
      </c>
      <c r="I9" s="35"/>
    </row>
    <row r="10" spans="1:9" ht="21" x14ac:dyDescent="0.2">
      <c r="A10" s="33" t="s">
        <v>63</v>
      </c>
      <c r="B10" s="34" t="s">
        <v>58</v>
      </c>
      <c r="C10" s="35">
        <v>36</v>
      </c>
      <c r="D10" s="36" t="s">
        <v>64</v>
      </c>
      <c r="E10" s="37">
        <v>10</v>
      </c>
      <c r="F10" s="38">
        <v>1</v>
      </c>
      <c r="G10" s="38">
        <v>9</v>
      </c>
      <c r="H10" s="38">
        <v>1</v>
      </c>
      <c r="I10" s="35"/>
    </row>
    <row r="11" spans="1:9" ht="21" x14ac:dyDescent="0.2">
      <c r="A11" s="33" t="s">
        <v>65</v>
      </c>
      <c r="B11" s="34" t="s">
        <v>58</v>
      </c>
      <c r="C11" s="35">
        <v>37</v>
      </c>
      <c r="D11" s="36" t="s">
        <v>66</v>
      </c>
      <c r="E11" s="37">
        <v>25</v>
      </c>
      <c r="F11" s="38">
        <v>2</v>
      </c>
      <c r="G11" s="38">
        <v>23</v>
      </c>
      <c r="H11" s="38">
        <v>2</v>
      </c>
      <c r="I11" s="35" t="s">
        <v>67</v>
      </c>
    </row>
    <row r="12" spans="1:9" ht="21" x14ac:dyDescent="0.2">
      <c r="A12" s="33" t="s">
        <v>68</v>
      </c>
      <c r="B12" s="34" t="s">
        <v>58</v>
      </c>
      <c r="C12" s="35">
        <v>38</v>
      </c>
      <c r="D12" s="36" t="s">
        <v>69</v>
      </c>
      <c r="E12" s="37">
        <v>25</v>
      </c>
      <c r="F12" s="38">
        <v>10</v>
      </c>
      <c r="G12" s="38">
        <v>15</v>
      </c>
      <c r="H12" s="38">
        <v>10</v>
      </c>
      <c r="I12" s="35"/>
    </row>
    <row r="13" spans="1:9" ht="21" x14ac:dyDescent="0.2">
      <c r="A13" s="33" t="s">
        <v>70</v>
      </c>
      <c r="B13" s="34" t="s">
        <v>58</v>
      </c>
      <c r="C13" s="39">
        <v>39</v>
      </c>
      <c r="D13" s="40" t="s">
        <v>71</v>
      </c>
      <c r="E13" s="37">
        <v>31</v>
      </c>
      <c r="F13" s="41">
        <v>29</v>
      </c>
      <c r="G13" s="38">
        <v>2</v>
      </c>
      <c r="H13" s="38">
        <v>29</v>
      </c>
      <c r="I13" s="35"/>
    </row>
    <row r="14" spans="1:9" ht="21" x14ac:dyDescent="0.2">
      <c r="A14" s="33" t="s">
        <v>72</v>
      </c>
      <c r="B14" s="34" t="s">
        <v>58</v>
      </c>
      <c r="C14" s="39">
        <v>40</v>
      </c>
      <c r="D14" s="40" t="s">
        <v>73</v>
      </c>
      <c r="E14" s="37">
        <v>15</v>
      </c>
      <c r="F14" s="41">
        <v>15</v>
      </c>
      <c r="G14" s="38">
        <v>0</v>
      </c>
      <c r="H14" s="38">
        <v>15</v>
      </c>
      <c r="I14" s="35"/>
    </row>
    <row r="15" spans="1:9" ht="21" x14ac:dyDescent="0.2">
      <c r="A15" s="33" t="s">
        <v>75</v>
      </c>
      <c r="B15" s="34" t="s">
        <v>58</v>
      </c>
      <c r="C15" s="39">
        <v>41</v>
      </c>
      <c r="D15" s="40" t="s">
        <v>76</v>
      </c>
      <c r="E15" s="42">
        <v>18</v>
      </c>
      <c r="F15" s="41">
        <v>18</v>
      </c>
      <c r="G15" s="38">
        <v>0</v>
      </c>
      <c r="H15" s="38">
        <v>18</v>
      </c>
      <c r="I15" s="35"/>
    </row>
    <row r="16" spans="1:9" ht="21" x14ac:dyDescent="0.2">
      <c r="A16" s="33" t="s">
        <v>77</v>
      </c>
      <c r="B16" s="34" t="s">
        <v>58</v>
      </c>
      <c r="C16" s="39">
        <v>42</v>
      </c>
      <c r="D16" s="40" t="s">
        <v>78</v>
      </c>
      <c r="E16" s="42">
        <v>18</v>
      </c>
      <c r="F16" s="41">
        <v>18</v>
      </c>
      <c r="G16" s="38">
        <v>0</v>
      </c>
      <c r="H16" s="38">
        <v>18</v>
      </c>
      <c r="I16" s="35"/>
    </row>
    <row r="17" spans="1:9" ht="21" x14ac:dyDescent="0.2">
      <c r="A17" s="33" t="s">
        <v>81</v>
      </c>
      <c r="B17" s="34" t="s">
        <v>58</v>
      </c>
      <c r="C17" s="39">
        <v>43</v>
      </c>
      <c r="D17" s="40" t="s">
        <v>106</v>
      </c>
      <c r="E17" s="42">
        <v>20</v>
      </c>
      <c r="F17" s="41">
        <v>20</v>
      </c>
      <c r="G17" s="38">
        <v>0</v>
      </c>
      <c r="H17" s="38">
        <v>20</v>
      </c>
      <c r="I17" s="35"/>
    </row>
    <row r="18" spans="1:9" ht="21" x14ac:dyDescent="0.2">
      <c r="A18" s="43"/>
      <c r="B18" s="151" t="s">
        <v>45</v>
      </c>
      <c r="C18" s="152"/>
      <c r="D18" s="152"/>
      <c r="E18" s="152"/>
      <c r="F18" s="153"/>
      <c r="G18" s="44">
        <f>SUM(G8:G16)</f>
        <v>100</v>
      </c>
      <c r="H18" s="45">
        <f>SUM(H8:H17)</f>
        <v>119</v>
      </c>
      <c r="I18" s="35"/>
    </row>
    <row r="19" spans="1:9" ht="21" x14ac:dyDescent="0.2">
      <c r="A19" s="154" t="s">
        <v>80</v>
      </c>
      <c r="B19" s="155"/>
      <c r="C19" s="46"/>
      <c r="D19" s="47"/>
      <c r="E19" s="48"/>
      <c r="F19" s="49"/>
      <c r="G19" s="49"/>
      <c r="H19" s="49"/>
      <c r="I19" s="50"/>
    </row>
    <row r="20" spans="1:9" ht="21" x14ac:dyDescent="0.2">
      <c r="A20" s="33" t="s">
        <v>55</v>
      </c>
      <c r="B20" s="34" t="s">
        <v>82</v>
      </c>
      <c r="C20" s="35">
        <v>20</v>
      </c>
      <c r="D20" s="33" t="s">
        <v>64</v>
      </c>
      <c r="E20" s="37">
        <v>8</v>
      </c>
      <c r="F20" s="38">
        <v>5</v>
      </c>
      <c r="G20" s="38">
        <v>3</v>
      </c>
      <c r="H20" s="38">
        <v>5</v>
      </c>
      <c r="I20" s="35"/>
    </row>
    <row r="21" spans="1:9" ht="21" x14ac:dyDescent="0.2">
      <c r="A21" s="33" t="s">
        <v>60</v>
      </c>
      <c r="B21" s="34" t="s">
        <v>82</v>
      </c>
      <c r="C21" s="35">
        <v>21</v>
      </c>
      <c r="D21" s="33" t="s">
        <v>66</v>
      </c>
      <c r="E21" s="37">
        <v>1</v>
      </c>
      <c r="F21" s="38">
        <v>1</v>
      </c>
      <c r="G21" s="38">
        <v>0</v>
      </c>
      <c r="H21" s="38">
        <v>1</v>
      </c>
      <c r="I21" s="35"/>
    </row>
    <row r="22" spans="1:9" ht="21" x14ac:dyDescent="0.2">
      <c r="A22" s="33" t="s">
        <v>63</v>
      </c>
      <c r="B22" s="34" t="s">
        <v>82</v>
      </c>
      <c r="C22" s="35">
        <v>22</v>
      </c>
      <c r="D22" s="33" t="s">
        <v>71</v>
      </c>
      <c r="E22" s="51">
        <v>2</v>
      </c>
      <c r="F22" s="51">
        <v>2</v>
      </c>
      <c r="G22" s="52">
        <v>0</v>
      </c>
      <c r="H22" s="51">
        <v>2</v>
      </c>
      <c r="I22" s="35"/>
    </row>
    <row r="23" spans="1:9" ht="21" x14ac:dyDescent="0.2">
      <c r="A23" s="33" t="s">
        <v>65</v>
      </c>
      <c r="B23" s="34" t="s">
        <v>82</v>
      </c>
      <c r="C23" s="35">
        <v>23</v>
      </c>
      <c r="D23" s="33" t="s">
        <v>76</v>
      </c>
      <c r="E23" s="51">
        <v>1</v>
      </c>
      <c r="F23" s="51">
        <v>1</v>
      </c>
      <c r="G23" s="52">
        <v>0</v>
      </c>
      <c r="H23" s="51">
        <v>1</v>
      </c>
      <c r="I23" s="35"/>
    </row>
    <row r="24" spans="1:9" ht="21" x14ac:dyDescent="0.2">
      <c r="A24" s="33" t="s">
        <v>68</v>
      </c>
      <c r="B24" s="34" t="s">
        <v>82</v>
      </c>
      <c r="C24" s="35">
        <v>24</v>
      </c>
      <c r="D24" s="33" t="s">
        <v>78</v>
      </c>
      <c r="E24" s="51">
        <v>1</v>
      </c>
      <c r="F24" s="51">
        <v>1</v>
      </c>
      <c r="G24" s="52">
        <v>0</v>
      </c>
      <c r="H24" s="51">
        <v>1</v>
      </c>
      <c r="I24" s="35"/>
    </row>
    <row r="25" spans="1:9" ht="21" x14ac:dyDescent="0.2">
      <c r="A25" s="33" t="s">
        <v>70</v>
      </c>
      <c r="B25" s="34" t="s">
        <v>82</v>
      </c>
      <c r="C25" s="35">
        <v>25</v>
      </c>
      <c r="D25" s="33" t="s">
        <v>106</v>
      </c>
      <c r="E25" s="51">
        <v>2</v>
      </c>
      <c r="F25" s="51">
        <v>2</v>
      </c>
      <c r="G25" s="52">
        <v>0</v>
      </c>
      <c r="H25" s="51">
        <v>2</v>
      </c>
      <c r="I25" s="35"/>
    </row>
    <row r="26" spans="1:9" ht="21" x14ac:dyDescent="0.2">
      <c r="A26" s="35"/>
      <c r="B26" s="156" t="s">
        <v>45</v>
      </c>
      <c r="C26" s="156"/>
      <c r="D26" s="156"/>
      <c r="E26" s="156"/>
      <c r="F26" s="156"/>
      <c r="G26" s="38">
        <f>SUM(G20:G25)</f>
        <v>3</v>
      </c>
      <c r="H26" s="45">
        <f>SUM(H20:H25)</f>
        <v>12</v>
      </c>
      <c r="I26" s="35"/>
    </row>
    <row r="27" spans="1:9" ht="21" x14ac:dyDescent="0.2">
      <c r="A27" s="53"/>
      <c r="B27" s="53"/>
      <c r="C27" s="53"/>
      <c r="D27" s="53"/>
      <c r="E27" s="53"/>
      <c r="F27" s="53"/>
      <c r="G27" s="54"/>
      <c r="H27" s="55"/>
      <c r="I27" s="53"/>
    </row>
    <row r="28" spans="1:9" ht="21" x14ac:dyDescent="0.2">
      <c r="A28" s="56"/>
      <c r="B28" s="56"/>
      <c r="C28" s="56"/>
      <c r="D28" s="56"/>
      <c r="E28" s="56"/>
      <c r="F28" s="56"/>
      <c r="G28" s="57"/>
      <c r="H28" s="58"/>
      <c r="I28" s="56"/>
    </row>
    <row r="29" spans="1:9" ht="21" x14ac:dyDescent="0.35">
      <c r="A29" s="56"/>
      <c r="B29" s="157" t="s">
        <v>102</v>
      </c>
      <c r="C29" s="157"/>
      <c r="D29" s="157"/>
      <c r="E29" s="158" t="s">
        <v>107</v>
      </c>
      <c r="F29" s="158"/>
      <c r="G29" s="59"/>
      <c r="H29" s="58"/>
      <c r="I29" s="56"/>
    </row>
    <row r="30" spans="1:9" ht="21" x14ac:dyDescent="0.35">
      <c r="A30" s="56"/>
      <c r="B30" s="60" t="s">
        <v>103</v>
      </c>
      <c r="C30" s="60"/>
      <c r="D30" s="60"/>
      <c r="E30" s="158" t="s">
        <v>108</v>
      </c>
      <c r="F30" s="158"/>
      <c r="G30" s="59"/>
      <c r="H30" s="58"/>
      <c r="I30" s="56"/>
    </row>
    <row r="31" spans="1:9" ht="21" x14ac:dyDescent="0.35">
      <c r="A31" s="56"/>
      <c r="B31" s="61" t="s">
        <v>109</v>
      </c>
      <c r="C31" s="62"/>
      <c r="D31" s="62"/>
      <c r="E31" s="62"/>
      <c r="F31" s="62"/>
      <c r="G31" s="59"/>
      <c r="H31" s="58"/>
      <c r="I31" s="56"/>
    </row>
    <row r="39" spans="1:9" ht="19.5" x14ac:dyDescent="0.3">
      <c r="A39" s="133" t="s">
        <v>37</v>
      </c>
      <c r="B39" s="133"/>
      <c r="C39" s="133"/>
      <c r="D39" s="133"/>
      <c r="E39" s="133"/>
      <c r="F39" s="133"/>
      <c r="G39" s="133"/>
      <c r="H39" s="133"/>
      <c r="I39" s="133"/>
    </row>
    <row r="40" spans="1:9" ht="19.5" x14ac:dyDescent="0.3">
      <c r="A40" s="170" t="s">
        <v>104</v>
      </c>
      <c r="B40" s="170"/>
      <c r="C40" s="170"/>
      <c r="D40" s="170"/>
      <c r="E40" s="170"/>
      <c r="F40" s="170"/>
      <c r="G40" s="170"/>
      <c r="H40" s="170"/>
      <c r="I40" s="170"/>
    </row>
    <row r="41" spans="1:9" ht="21" x14ac:dyDescent="0.2">
      <c r="A41" s="134" t="s">
        <v>38</v>
      </c>
      <c r="B41" s="171" t="s">
        <v>39</v>
      </c>
      <c r="C41" s="188" t="s">
        <v>40</v>
      </c>
      <c r="D41" s="63"/>
      <c r="E41" s="139" t="s">
        <v>41</v>
      </c>
      <c r="F41" s="178" t="s">
        <v>105</v>
      </c>
      <c r="G41" s="179"/>
      <c r="H41" s="179"/>
      <c r="I41" s="180"/>
    </row>
    <row r="42" spans="1:9" ht="21" x14ac:dyDescent="0.2">
      <c r="A42" s="135"/>
      <c r="B42" s="187"/>
      <c r="C42" s="189"/>
      <c r="D42" s="64" t="s">
        <v>42</v>
      </c>
      <c r="E42" s="140"/>
      <c r="F42" s="65" t="s">
        <v>43</v>
      </c>
      <c r="G42" s="25" t="s">
        <v>44</v>
      </c>
      <c r="H42" s="127" t="s">
        <v>45</v>
      </c>
      <c r="I42" s="129" t="s">
        <v>46</v>
      </c>
    </row>
    <row r="43" spans="1:9" ht="21" x14ac:dyDescent="0.2">
      <c r="A43" s="190" t="s">
        <v>47</v>
      </c>
      <c r="B43" s="191"/>
      <c r="C43" s="187"/>
      <c r="D43" s="66" t="s">
        <v>48</v>
      </c>
      <c r="E43" s="27" t="s">
        <v>49</v>
      </c>
      <c r="F43" s="67" t="s">
        <v>50</v>
      </c>
      <c r="G43" s="28" t="s">
        <v>51</v>
      </c>
      <c r="H43" s="128"/>
      <c r="I43" s="130"/>
    </row>
    <row r="44" spans="1:9" ht="21" x14ac:dyDescent="0.2">
      <c r="A44" s="181" t="s">
        <v>84</v>
      </c>
      <c r="B44" s="182"/>
      <c r="C44" s="68"/>
      <c r="D44" s="69"/>
      <c r="E44" s="70"/>
      <c r="F44" s="70"/>
      <c r="G44" s="70"/>
      <c r="H44" s="70"/>
      <c r="I44" s="39"/>
    </row>
    <row r="45" spans="1:9" ht="21" x14ac:dyDescent="0.2">
      <c r="A45" s="33" t="s">
        <v>55</v>
      </c>
      <c r="B45" s="34" t="s">
        <v>85</v>
      </c>
      <c r="C45" s="35">
        <v>23</v>
      </c>
      <c r="D45" s="36" t="s">
        <v>61</v>
      </c>
      <c r="E45" s="42">
        <v>7</v>
      </c>
      <c r="F45" s="38">
        <v>5</v>
      </c>
      <c r="G45" s="38">
        <v>1</v>
      </c>
      <c r="H45" s="38">
        <v>5</v>
      </c>
      <c r="I45" s="35"/>
    </row>
    <row r="46" spans="1:9" ht="21" x14ac:dyDescent="0.2">
      <c r="A46" s="33" t="s">
        <v>60</v>
      </c>
      <c r="B46" s="34" t="s">
        <v>85</v>
      </c>
      <c r="C46" s="35">
        <v>24</v>
      </c>
      <c r="D46" s="36" t="s">
        <v>64</v>
      </c>
      <c r="E46" s="42">
        <v>5</v>
      </c>
      <c r="F46" s="38">
        <v>3</v>
      </c>
      <c r="G46" s="38">
        <v>1</v>
      </c>
      <c r="H46" s="38">
        <v>3</v>
      </c>
      <c r="I46" s="71"/>
    </row>
    <row r="47" spans="1:9" ht="21" x14ac:dyDescent="0.2">
      <c r="A47" s="33" t="s">
        <v>63</v>
      </c>
      <c r="B47" s="34" t="s">
        <v>85</v>
      </c>
      <c r="C47" s="35">
        <v>25</v>
      </c>
      <c r="D47" s="36" t="s">
        <v>66</v>
      </c>
      <c r="E47" s="42">
        <v>1</v>
      </c>
      <c r="F47" s="38">
        <v>1</v>
      </c>
      <c r="G47" s="38">
        <v>0</v>
      </c>
      <c r="H47" s="38">
        <v>1</v>
      </c>
      <c r="I47" s="35"/>
    </row>
    <row r="48" spans="1:9" ht="21" x14ac:dyDescent="0.2">
      <c r="A48" s="33" t="s">
        <v>65</v>
      </c>
      <c r="B48" s="34" t="s">
        <v>85</v>
      </c>
      <c r="C48" s="35">
        <v>26</v>
      </c>
      <c r="D48" s="36" t="s">
        <v>69</v>
      </c>
      <c r="E48" s="42">
        <v>3</v>
      </c>
      <c r="F48" s="38">
        <v>2</v>
      </c>
      <c r="G48" s="38">
        <v>1</v>
      </c>
      <c r="H48" s="38">
        <v>2</v>
      </c>
      <c r="I48" s="35"/>
    </row>
    <row r="49" spans="1:9" ht="21" x14ac:dyDescent="0.2">
      <c r="A49" s="33" t="s">
        <v>68</v>
      </c>
      <c r="B49" s="34" t="s">
        <v>85</v>
      </c>
      <c r="C49" s="35">
        <v>27</v>
      </c>
      <c r="D49" s="36" t="s">
        <v>73</v>
      </c>
      <c r="E49" s="42">
        <v>5</v>
      </c>
      <c r="F49" s="38">
        <v>4</v>
      </c>
      <c r="G49" s="38">
        <v>0</v>
      </c>
      <c r="H49" s="38">
        <v>4</v>
      </c>
      <c r="I49" s="35"/>
    </row>
    <row r="50" spans="1:9" ht="21" x14ac:dyDescent="0.2">
      <c r="A50" s="33" t="s">
        <v>70</v>
      </c>
      <c r="B50" s="34" t="s">
        <v>85</v>
      </c>
      <c r="C50" s="35">
        <v>28</v>
      </c>
      <c r="D50" s="36" t="s">
        <v>76</v>
      </c>
      <c r="E50" s="42">
        <v>5</v>
      </c>
      <c r="F50" s="38">
        <v>5</v>
      </c>
      <c r="G50" s="38">
        <v>0</v>
      </c>
      <c r="H50" s="38">
        <v>5</v>
      </c>
      <c r="I50" s="35"/>
    </row>
    <row r="51" spans="1:9" ht="21" x14ac:dyDescent="0.2">
      <c r="A51" s="72">
        <v>7</v>
      </c>
      <c r="B51" s="34" t="s">
        <v>85</v>
      </c>
      <c r="C51" s="35">
        <v>29</v>
      </c>
      <c r="D51" s="36" t="s">
        <v>78</v>
      </c>
      <c r="E51" s="73">
        <v>3</v>
      </c>
      <c r="F51" s="74">
        <v>1</v>
      </c>
      <c r="G51" s="74">
        <v>0</v>
      </c>
      <c r="H51" s="74">
        <v>1</v>
      </c>
      <c r="I51" s="75"/>
    </row>
    <row r="52" spans="1:9" ht="21" x14ac:dyDescent="0.2">
      <c r="A52" s="72">
        <v>8</v>
      </c>
      <c r="B52" s="34" t="s">
        <v>85</v>
      </c>
      <c r="C52" s="35">
        <v>30</v>
      </c>
      <c r="D52" s="36" t="s">
        <v>106</v>
      </c>
      <c r="E52" s="73">
        <v>5</v>
      </c>
      <c r="F52" s="74">
        <v>5</v>
      </c>
      <c r="G52" s="74">
        <v>0</v>
      </c>
      <c r="H52" s="74">
        <v>5</v>
      </c>
      <c r="I52" s="75"/>
    </row>
    <row r="53" spans="1:9" ht="21" x14ac:dyDescent="0.2">
      <c r="A53" s="75"/>
      <c r="B53" s="183" t="s">
        <v>45</v>
      </c>
      <c r="C53" s="183"/>
      <c r="D53" s="183"/>
      <c r="E53" s="183"/>
      <c r="F53" s="183"/>
      <c r="G53" s="74">
        <f>SUM(G45:G52)</f>
        <v>3</v>
      </c>
      <c r="H53" s="76">
        <f>SUM(H45:H52)</f>
        <v>26</v>
      </c>
      <c r="I53" s="75"/>
    </row>
    <row r="54" spans="1:9" ht="21" x14ac:dyDescent="0.2">
      <c r="A54" s="154" t="s">
        <v>88</v>
      </c>
      <c r="B54" s="184"/>
      <c r="C54" s="185"/>
      <c r="D54" s="185"/>
      <c r="E54" s="185"/>
      <c r="F54" s="185"/>
      <c r="G54" s="185"/>
      <c r="H54" s="185"/>
      <c r="I54" s="186"/>
    </row>
    <row r="55" spans="1:9" ht="21" x14ac:dyDescent="0.2">
      <c r="A55" s="33" t="s">
        <v>55</v>
      </c>
      <c r="B55" s="34" t="s">
        <v>89</v>
      </c>
      <c r="C55" s="35">
        <v>11</v>
      </c>
      <c r="D55" s="33" t="s">
        <v>90</v>
      </c>
      <c r="E55" s="42"/>
      <c r="F55" s="38">
        <v>4</v>
      </c>
      <c r="G55" s="38">
        <v>3</v>
      </c>
      <c r="H55" s="38">
        <v>4</v>
      </c>
      <c r="I55" s="35"/>
    </row>
    <row r="56" spans="1:9" ht="21" x14ac:dyDescent="0.2">
      <c r="A56" s="33" t="s">
        <v>60</v>
      </c>
      <c r="B56" s="34" t="s">
        <v>89</v>
      </c>
      <c r="C56" s="35">
        <v>12</v>
      </c>
      <c r="D56" s="77" t="s">
        <v>64</v>
      </c>
      <c r="E56" s="78">
        <v>20</v>
      </c>
      <c r="F56" s="79">
        <v>19</v>
      </c>
      <c r="G56" s="79">
        <v>0</v>
      </c>
      <c r="H56" s="79">
        <v>19</v>
      </c>
      <c r="I56" s="30"/>
    </row>
    <row r="57" spans="1:9" ht="21" x14ac:dyDescent="0.2">
      <c r="A57" s="33" t="s">
        <v>63</v>
      </c>
      <c r="B57" s="34" t="s">
        <v>89</v>
      </c>
      <c r="C57" s="35">
        <v>13</v>
      </c>
      <c r="D57" s="77" t="s">
        <v>66</v>
      </c>
      <c r="E57" s="78">
        <v>16</v>
      </c>
      <c r="F57" s="79">
        <v>16</v>
      </c>
      <c r="G57" s="79">
        <v>0</v>
      </c>
      <c r="H57" s="79">
        <v>16</v>
      </c>
      <c r="I57" s="30"/>
    </row>
    <row r="58" spans="1:9" ht="21" x14ac:dyDescent="0.2">
      <c r="A58" s="33" t="s">
        <v>65</v>
      </c>
      <c r="B58" s="34" t="s">
        <v>89</v>
      </c>
      <c r="C58" s="35">
        <v>14</v>
      </c>
      <c r="D58" s="77" t="s">
        <v>71</v>
      </c>
      <c r="E58" s="78">
        <v>20</v>
      </c>
      <c r="F58" s="79">
        <v>20</v>
      </c>
      <c r="G58" s="79">
        <v>0</v>
      </c>
      <c r="H58" s="79">
        <v>20</v>
      </c>
      <c r="I58" s="30"/>
    </row>
    <row r="59" spans="1:9" ht="21" x14ac:dyDescent="0.2">
      <c r="A59" s="33" t="s">
        <v>68</v>
      </c>
      <c r="B59" s="34" t="s">
        <v>89</v>
      </c>
      <c r="C59" s="35">
        <v>15</v>
      </c>
      <c r="D59" s="77" t="s">
        <v>76</v>
      </c>
      <c r="E59" s="78">
        <v>27</v>
      </c>
      <c r="F59" s="79">
        <v>27</v>
      </c>
      <c r="G59" s="79">
        <v>0</v>
      </c>
      <c r="H59" s="79">
        <v>27</v>
      </c>
      <c r="I59" s="30"/>
    </row>
    <row r="60" spans="1:9" ht="21" x14ac:dyDescent="0.2">
      <c r="A60" s="33" t="s">
        <v>70</v>
      </c>
      <c r="B60" s="34" t="s">
        <v>89</v>
      </c>
      <c r="C60" s="35">
        <v>16</v>
      </c>
      <c r="D60" s="77" t="s">
        <v>106</v>
      </c>
      <c r="E60" s="78">
        <v>10</v>
      </c>
      <c r="F60" s="79">
        <v>10</v>
      </c>
      <c r="G60" s="79">
        <v>0</v>
      </c>
      <c r="H60" s="79">
        <v>10</v>
      </c>
      <c r="I60" s="30"/>
    </row>
    <row r="61" spans="1:9" ht="21" x14ac:dyDescent="0.2">
      <c r="A61" s="35"/>
      <c r="B61" s="156" t="s">
        <v>45</v>
      </c>
      <c r="C61" s="156"/>
      <c r="D61" s="156"/>
      <c r="E61" s="156"/>
      <c r="F61" s="156"/>
      <c r="G61" s="79">
        <f>SUM(G55:G60)</f>
        <v>3</v>
      </c>
      <c r="H61" s="80">
        <f>SUM(H55:H60)</f>
        <v>96</v>
      </c>
      <c r="I61" s="35"/>
    </row>
    <row r="62" spans="1:9" ht="21" x14ac:dyDescent="0.2">
      <c r="A62" s="154" t="s">
        <v>91</v>
      </c>
      <c r="B62" s="155"/>
      <c r="C62" s="161"/>
      <c r="D62" s="162"/>
      <c r="E62" s="162"/>
      <c r="F62" s="162"/>
      <c r="G62" s="162"/>
      <c r="H62" s="162"/>
      <c r="I62" s="163"/>
    </row>
    <row r="63" spans="1:9" ht="21" x14ac:dyDescent="0.2">
      <c r="A63" s="35">
        <v>1</v>
      </c>
      <c r="B63" s="34" t="s">
        <v>92</v>
      </c>
      <c r="C63" s="35">
        <v>30</v>
      </c>
      <c r="D63" s="77" t="s">
        <v>71</v>
      </c>
      <c r="E63" s="78">
        <v>87</v>
      </c>
      <c r="F63" s="79">
        <v>1</v>
      </c>
      <c r="G63" s="38">
        <v>86</v>
      </c>
      <c r="H63" s="38">
        <v>1</v>
      </c>
      <c r="I63" s="81"/>
    </row>
    <row r="64" spans="1:9" ht="21" x14ac:dyDescent="0.2">
      <c r="A64" s="35">
        <v>2</v>
      </c>
      <c r="B64" s="34" t="s">
        <v>92</v>
      </c>
      <c r="C64" s="35">
        <v>31</v>
      </c>
      <c r="D64" s="77" t="s">
        <v>73</v>
      </c>
      <c r="E64" s="78">
        <v>68</v>
      </c>
      <c r="F64" s="79">
        <v>3</v>
      </c>
      <c r="G64" s="38">
        <v>65</v>
      </c>
      <c r="H64" s="38">
        <v>3</v>
      </c>
      <c r="I64" s="81"/>
    </row>
    <row r="65" spans="1:9" ht="21" x14ac:dyDescent="0.2">
      <c r="A65" s="35">
        <v>3</v>
      </c>
      <c r="B65" s="34" t="s">
        <v>92</v>
      </c>
      <c r="C65" s="35">
        <v>32</v>
      </c>
      <c r="D65" s="77" t="s">
        <v>76</v>
      </c>
      <c r="E65" s="78">
        <v>90</v>
      </c>
      <c r="F65" s="79">
        <v>88</v>
      </c>
      <c r="G65" s="38">
        <v>0</v>
      </c>
      <c r="H65" s="38">
        <v>88</v>
      </c>
      <c r="I65" s="81"/>
    </row>
    <row r="66" spans="1:9" ht="21" x14ac:dyDescent="0.2">
      <c r="A66" s="35">
        <v>4</v>
      </c>
      <c r="B66" s="34" t="s">
        <v>92</v>
      </c>
      <c r="C66" s="35">
        <v>33</v>
      </c>
      <c r="D66" s="77" t="s">
        <v>78</v>
      </c>
      <c r="E66" s="78">
        <v>74</v>
      </c>
      <c r="F66" s="79">
        <v>74</v>
      </c>
      <c r="G66" s="38">
        <v>0</v>
      </c>
      <c r="H66" s="38">
        <v>73</v>
      </c>
      <c r="I66" s="82" t="s">
        <v>110</v>
      </c>
    </row>
    <row r="67" spans="1:9" ht="21" x14ac:dyDescent="0.2">
      <c r="A67" s="35">
        <v>5</v>
      </c>
      <c r="B67" s="34" t="s">
        <v>92</v>
      </c>
      <c r="C67" s="35">
        <v>34</v>
      </c>
      <c r="D67" s="83" t="s">
        <v>106</v>
      </c>
      <c r="E67" s="78">
        <v>79</v>
      </c>
      <c r="F67" s="79">
        <v>79</v>
      </c>
      <c r="G67" s="38">
        <v>0</v>
      </c>
      <c r="H67" s="38">
        <v>79</v>
      </c>
      <c r="I67" s="82"/>
    </row>
    <row r="68" spans="1:9" ht="21" x14ac:dyDescent="0.2">
      <c r="A68" s="35"/>
      <c r="B68" s="156" t="s">
        <v>45</v>
      </c>
      <c r="C68" s="156"/>
      <c r="D68" s="156"/>
      <c r="E68" s="156"/>
      <c r="F68" s="156"/>
      <c r="G68" s="35">
        <f>SUM(G63:G67)</f>
        <v>151</v>
      </c>
      <c r="H68" s="45">
        <f>SUM(H63:H67)</f>
        <v>244</v>
      </c>
      <c r="I68" s="84"/>
    </row>
    <row r="69" spans="1:9" ht="21" x14ac:dyDescent="0.2">
      <c r="A69" s="56"/>
      <c r="B69" s="56"/>
      <c r="C69" s="56"/>
      <c r="D69" s="56"/>
      <c r="E69" s="56"/>
      <c r="F69" s="56"/>
      <c r="G69" s="56"/>
      <c r="H69" s="58"/>
      <c r="I69" s="85"/>
    </row>
    <row r="70" spans="1:9" ht="21" x14ac:dyDescent="0.2">
      <c r="A70" s="56"/>
      <c r="B70" s="56"/>
      <c r="C70" s="56"/>
      <c r="D70" s="56"/>
      <c r="E70" s="56"/>
      <c r="F70" s="56"/>
      <c r="G70" s="56"/>
      <c r="H70" s="58"/>
      <c r="I70" s="85"/>
    </row>
    <row r="71" spans="1:9" ht="21" x14ac:dyDescent="0.2">
      <c r="A71" s="56"/>
      <c r="B71" s="56"/>
      <c r="C71" s="56"/>
      <c r="D71" s="56"/>
      <c r="E71" s="56"/>
      <c r="F71" s="56"/>
      <c r="G71" s="56"/>
      <c r="H71" s="58"/>
      <c r="I71" s="85"/>
    </row>
    <row r="72" spans="1:9" ht="21" x14ac:dyDescent="0.2">
      <c r="A72" s="56"/>
      <c r="B72" s="56"/>
      <c r="C72" s="56"/>
      <c r="D72" s="56"/>
      <c r="E72" s="56"/>
      <c r="F72" s="56"/>
      <c r="G72" s="56"/>
      <c r="H72" s="58"/>
      <c r="I72" s="85"/>
    </row>
    <row r="73" spans="1:9" ht="19.5" x14ac:dyDescent="0.3">
      <c r="A73" s="133" t="s">
        <v>37</v>
      </c>
      <c r="B73" s="133"/>
      <c r="C73" s="133"/>
      <c r="D73" s="133"/>
      <c r="E73" s="133"/>
      <c r="F73" s="133"/>
      <c r="G73" s="133"/>
      <c r="H73" s="133"/>
      <c r="I73" s="133"/>
    </row>
    <row r="74" spans="1:9" ht="19.5" x14ac:dyDescent="0.3">
      <c r="A74" s="133" t="s">
        <v>104</v>
      </c>
      <c r="B74" s="133"/>
      <c r="C74" s="133"/>
      <c r="D74" s="133"/>
      <c r="E74" s="133"/>
      <c r="F74" s="133"/>
      <c r="G74" s="133"/>
      <c r="H74" s="133"/>
      <c r="I74" s="133"/>
    </row>
    <row r="75" spans="1:9" ht="21" x14ac:dyDescent="0.2">
      <c r="A75" s="134" t="s">
        <v>38</v>
      </c>
      <c r="B75" s="171" t="s">
        <v>39</v>
      </c>
      <c r="C75" s="188" t="s">
        <v>40</v>
      </c>
      <c r="D75" s="63"/>
      <c r="E75" s="139" t="s">
        <v>41</v>
      </c>
      <c r="F75" s="178" t="s">
        <v>105</v>
      </c>
      <c r="G75" s="179"/>
      <c r="H75" s="179"/>
      <c r="I75" s="180"/>
    </row>
    <row r="76" spans="1:9" ht="21" x14ac:dyDescent="0.2">
      <c r="A76" s="135"/>
      <c r="B76" s="187"/>
      <c r="C76" s="189"/>
      <c r="D76" s="64" t="s">
        <v>42</v>
      </c>
      <c r="E76" s="140"/>
      <c r="F76" s="65" t="s">
        <v>43</v>
      </c>
      <c r="G76" s="25" t="s">
        <v>44</v>
      </c>
      <c r="H76" s="127" t="s">
        <v>45</v>
      </c>
      <c r="I76" s="129" t="s">
        <v>46</v>
      </c>
    </row>
    <row r="77" spans="1:9" ht="21" x14ac:dyDescent="0.2">
      <c r="A77" s="190" t="s">
        <v>47</v>
      </c>
      <c r="B77" s="191"/>
      <c r="C77" s="187"/>
      <c r="D77" s="66" t="s">
        <v>48</v>
      </c>
      <c r="E77" s="27" t="s">
        <v>49</v>
      </c>
      <c r="F77" s="65" t="s">
        <v>50</v>
      </c>
      <c r="G77" s="28" t="s">
        <v>51</v>
      </c>
      <c r="H77" s="128"/>
      <c r="I77" s="130"/>
    </row>
    <row r="78" spans="1:9" ht="21" x14ac:dyDescent="0.2">
      <c r="A78" s="192" t="s">
        <v>93</v>
      </c>
      <c r="B78" s="193"/>
      <c r="C78" s="167"/>
      <c r="D78" s="168"/>
      <c r="E78" s="168"/>
      <c r="F78" s="168"/>
      <c r="G78" s="168"/>
      <c r="H78" s="168"/>
      <c r="I78" s="169"/>
    </row>
    <row r="79" spans="1:9" ht="21" x14ac:dyDescent="0.2">
      <c r="A79" s="35">
        <v>1</v>
      </c>
      <c r="B79" s="86" t="s">
        <v>94</v>
      </c>
      <c r="C79" s="35">
        <v>1</v>
      </c>
      <c r="D79" s="36" t="s">
        <v>57</v>
      </c>
      <c r="E79" s="35">
        <v>3</v>
      </c>
      <c r="F79" s="35">
        <v>1</v>
      </c>
      <c r="G79" s="35">
        <v>0</v>
      </c>
      <c r="H79" s="35">
        <v>1</v>
      </c>
      <c r="I79" s="35"/>
    </row>
    <row r="80" spans="1:9" ht="21" x14ac:dyDescent="0.2">
      <c r="A80" s="35">
        <v>2</v>
      </c>
      <c r="B80" s="86" t="s">
        <v>94</v>
      </c>
      <c r="C80" s="35">
        <v>2</v>
      </c>
      <c r="D80" s="36" t="s">
        <v>66</v>
      </c>
      <c r="E80" s="42">
        <v>2</v>
      </c>
      <c r="F80" s="37">
        <v>2</v>
      </c>
      <c r="G80" s="37">
        <v>0</v>
      </c>
      <c r="H80" s="37">
        <v>2</v>
      </c>
      <c r="I80" s="87"/>
    </row>
    <row r="81" spans="1:9" ht="21" x14ac:dyDescent="0.2">
      <c r="A81" s="35">
        <v>3</v>
      </c>
      <c r="B81" s="86" t="s">
        <v>94</v>
      </c>
      <c r="C81" s="35">
        <v>3</v>
      </c>
      <c r="D81" s="36" t="s">
        <v>69</v>
      </c>
      <c r="E81" s="42">
        <v>3</v>
      </c>
      <c r="F81" s="38">
        <v>2</v>
      </c>
      <c r="G81" s="38">
        <v>0</v>
      </c>
      <c r="H81" s="38">
        <v>2</v>
      </c>
      <c r="I81" s="35"/>
    </row>
    <row r="82" spans="1:9" ht="21" x14ac:dyDescent="0.2">
      <c r="A82" s="35">
        <v>4</v>
      </c>
      <c r="B82" s="86" t="s">
        <v>94</v>
      </c>
      <c r="C82" s="35">
        <v>4</v>
      </c>
      <c r="D82" s="36" t="s">
        <v>71</v>
      </c>
      <c r="E82" s="42">
        <v>1</v>
      </c>
      <c r="F82" s="38">
        <v>1</v>
      </c>
      <c r="G82" s="38">
        <v>0</v>
      </c>
      <c r="H82" s="38">
        <v>1</v>
      </c>
      <c r="I82" s="35"/>
    </row>
    <row r="83" spans="1:9" ht="21" x14ac:dyDescent="0.2">
      <c r="A83" s="35">
        <v>5</v>
      </c>
      <c r="B83" s="86" t="s">
        <v>94</v>
      </c>
      <c r="C83" s="35">
        <v>5</v>
      </c>
      <c r="D83" s="36" t="s">
        <v>76</v>
      </c>
      <c r="E83" s="42">
        <v>5</v>
      </c>
      <c r="F83" s="38">
        <v>5</v>
      </c>
      <c r="G83" s="38">
        <v>0</v>
      </c>
      <c r="H83" s="38">
        <v>5</v>
      </c>
      <c r="I83" s="35"/>
    </row>
    <row r="84" spans="1:9" ht="21" x14ac:dyDescent="0.2">
      <c r="A84" s="35"/>
      <c r="B84" s="156" t="s">
        <v>45</v>
      </c>
      <c r="C84" s="156"/>
      <c r="D84" s="156"/>
      <c r="E84" s="156"/>
      <c r="F84" s="156"/>
      <c r="G84" s="38">
        <f>SUM(G79:G82)</f>
        <v>0</v>
      </c>
      <c r="H84" s="45">
        <f>SUM(H79:H83)</f>
        <v>11</v>
      </c>
      <c r="I84" s="35"/>
    </row>
    <row r="86" spans="1:9" ht="19.5" x14ac:dyDescent="0.3">
      <c r="A86" s="133" t="s">
        <v>37</v>
      </c>
      <c r="B86" s="133"/>
      <c r="C86" s="133"/>
      <c r="D86" s="133"/>
      <c r="E86" s="133"/>
      <c r="F86" s="133"/>
      <c r="G86" s="133"/>
      <c r="H86" s="133"/>
      <c r="I86" s="133"/>
    </row>
    <row r="87" spans="1:9" ht="19.5" x14ac:dyDescent="0.3">
      <c r="A87" s="170" t="s">
        <v>104</v>
      </c>
      <c r="B87" s="170"/>
      <c r="C87" s="170"/>
      <c r="D87" s="170"/>
      <c r="E87" s="170"/>
      <c r="F87" s="170"/>
      <c r="G87" s="170"/>
      <c r="H87" s="170"/>
      <c r="I87" s="170"/>
    </row>
    <row r="88" spans="1:9" ht="21" x14ac:dyDescent="0.2">
      <c r="A88" s="134" t="s">
        <v>38</v>
      </c>
      <c r="B88" s="174" t="s">
        <v>39</v>
      </c>
      <c r="C88" s="171" t="s">
        <v>40</v>
      </c>
      <c r="D88" s="63"/>
      <c r="E88" s="176" t="s">
        <v>41</v>
      </c>
      <c r="F88" s="178" t="s">
        <v>105</v>
      </c>
      <c r="G88" s="179"/>
      <c r="H88" s="179"/>
      <c r="I88" s="180"/>
    </row>
    <row r="89" spans="1:9" ht="21" x14ac:dyDescent="0.2">
      <c r="A89" s="135"/>
      <c r="B89" s="175"/>
      <c r="C89" s="173"/>
      <c r="D89" s="64" t="s">
        <v>42</v>
      </c>
      <c r="E89" s="177"/>
      <c r="F89" s="65" t="s">
        <v>43</v>
      </c>
      <c r="G89" s="90" t="s">
        <v>44</v>
      </c>
      <c r="H89" s="127" t="s">
        <v>45</v>
      </c>
      <c r="I89" s="129" t="s">
        <v>46</v>
      </c>
    </row>
    <row r="90" spans="1:9" ht="21" x14ac:dyDescent="0.2">
      <c r="A90" s="91" t="s">
        <v>47</v>
      </c>
      <c r="B90" s="92"/>
      <c r="C90" s="172"/>
      <c r="D90" s="66" t="s">
        <v>48</v>
      </c>
      <c r="E90" s="93" t="s">
        <v>49</v>
      </c>
      <c r="F90" s="65" t="s">
        <v>50</v>
      </c>
      <c r="G90" s="28" t="s">
        <v>51</v>
      </c>
      <c r="H90" s="128"/>
      <c r="I90" s="130"/>
    </row>
    <row r="91" spans="1:9" ht="21" x14ac:dyDescent="0.2">
      <c r="A91" s="131" t="s">
        <v>53</v>
      </c>
      <c r="B91" s="132"/>
      <c r="C91" s="94"/>
      <c r="D91" s="66"/>
      <c r="E91" s="93"/>
      <c r="F91" s="65"/>
      <c r="G91" s="28"/>
      <c r="H91" s="88"/>
      <c r="I91" s="89"/>
    </row>
    <row r="92" spans="1:9" ht="21" x14ac:dyDescent="0.25">
      <c r="A92" s="33" t="s">
        <v>55</v>
      </c>
      <c r="B92" s="34" t="s">
        <v>56</v>
      </c>
      <c r="C92" s="35">
        <v>22</v>
      </c>
      <c r="D92" s="33" t="s">
        <v>57</v>
      </c>
      <c r="E92" s="73">
        <v>24</v>
      </c>
      <c r="F92" s="38">
        <v>1</v>
      </c>
      <c r="G92" s="74">
        <v>23</v>
      </c>
      <c r="H92" s="74">
        <v>1</v>
      </c>
      <c r="I92" s="95"/>
    </row>
    <row r="93" spans="1:9" ht="21" x14ac:dyDescent="0.25">
      <c r="A93" s="33" t="s">
        <v>60</v>
      </c>
      <c r="B93" s="34" t="s">
        <v>56</v>
      </c>
      <c r="C93" s="35">
        <v>23</v>
      </c>
      <c r="D93" s="33" t="s">
        <v>59</v>
      </c>
      <c r="E93" s="73">
        <v>9</v>
      </c>
      <c r="F93" s="38">
        <v>1</v>
      </c>
      <c r="G93" s="74">
        <v>8</v>
      </c>
      <c r="H93" s="74">
        <v>1</v>
      </c>
      <c r="I93" s="95"/>
    </row>
    <row r="94" spans="1:9" ht="21" x14ac:dyDescent="0.25">
      <c r="A94" s="33" t="s">
        <v>63</v>
      </c>
      <c r="B94" s="34" t="s">
        <v>56</v>
      </c>
      <c r="C94" s="35">
        <v>24</v>
      </c>
      <c r="D94" s="33" t="s">
        <v>62</v>
      </c>
      <c r="E94" s="42">
        <v>2</v>
      </c>
      <c r="F94" s="38">
        <v>1</v>
      </c>
      <c r="G94" s="38">
        <v>1</v>
      </c>
      <c r="H94" s="38">
        <v>1</v>
      </c>
      <c r="I94" s="95"/>
    </row>
    <row r="95" spans="1:9" ht="21" x14ac:dyDescent="0.25">
      <c r="A95" s="33" t="s">
        <v>65</v>
      </c>
      <c r="B95" s="34" t="s">
        <v>56</v>
      </c>
      <c r="C95" s="35">
        <v>25</v>
      </c>
      <c r="D95" s="33" t="s">
        <v>61</v>
      </c>
      <c r="E95" s="42">
        <v>4</v>
      </c>
      <c r="F95" s="38">
        <v>2</v>
      </c>
      <c r="G95" s="38">
        <v>2</v>
      </c>
      <c r="H95" s="38">
        <v>2</v>
      </c>
      <c r="I95" s="95"/>
    </row>
    <row r="96" spans="1:9" ht="21" x14ac:dyDescent="0.25">
      <c r="A96" s="33" t="s">
        <v>68</v>
      </c>
      <c r="B96" s="34" t="s">
        <v>56</v>
      </c>
      <c r="C96" s="35">
        <v>26</v>
      </c>
      <c r="D96" s="33" t="s">
        <v>64</v>
      </c>
      <c r="E96" s="42">
        <v>5</v>
      </c>
      <c r="F96" s="38">
        <v>0</v>
      </c>
      <c r="G96" s="38">
        <v>4</v>
      </c>
      <c r="H96" s="38">
        <v>0</v>
      </c>
      <c r="I96" s="96" t="s">
        <v>110</v>
      </c>
    </row>
    <row r="97" spans="1:9" ht="21" x14ac:dyDescent="0.25">
      <c r="A97" s="33" t="s">
        <v>70</v>
      </c>
      <c r="B97" s="34" t="s">
        <v>56</v>
      </c>
      <c r="C97" s="35">
        <v>27</v>
      </c>
      <c r="D97" s="33" t="s">
        <v>66</v>
      </c>
      <c r="E97" s="42">
        <v>3</v>
      </c>
      <c r="F97" s="38">
        <v>0</v>
      </c>
      <c r="G97" s="38">
        <v>3</v>
      </c>
      <c r="H97" s="38">
        <v>0</v>
      </c>
      <c r="I97" s="95"/>
    </row>
    <row r="98" spans="1:9" ht="21" x14ac:dyDescent="0.25">
      <c r="A98" s="33" t="s">
        <v>72</v>
      </c>
      <c r="B98" s="34" t="s">
        <v>56</v>
      </c>
      <c r="C98" s="35">
        <v>28</v>
      </c>
      <c r="D98" s="33" t="s">
        <v>69</v>
      </c>
      <c r="E98" s="42">
        <v>5</v>
      </c>
      <c r="F98" s="38">
        <v>5</v>
      </c>
      <c r="G98" s="38">
        <v>0</v>
      </c>
      <c r="H98" s="38">
        <v>5</v>
      </c>
      <c r="I98" s="95"/>
    </row>
    <row r="99" spans="1:9" ht="21" x14ac:dyDescent="0.25">
      <c r="A99" s="33" t="s">
        <v>75</v>
      </c>
      <c r="B99" s="34" t="s">
        <v>56</v>
      </c>
      <c r="C99" s="35">
        <v>29</v>
      </c>
      <c r="D99" s="33" t="s">
        <v>74</v>
      </c>
      <c r="E99" s="42">
        <v>3</v>
      </c>
      <c r="F99" s="38">
        <v>3</v>
      </c>
      <c r="G99" s="38">
        <v>0</v>
      </c>
      <c r="H99" s="38">
        <v>3</v>
      </c>
      <c r="I99" s="95"/>
    </row>
    <row r="100" spans="1:9" ht="21" x14ac:dyDescent="0.25">
      <c r="A100" s="33" t="s">
        <v>77</v>
      </c>
      <c r="B100" s="34" t="s">
        <v>56</v>
      </c>
      <c r="C100" s="75">
        <v>30</v>
      </c>
      <c r="D100" s="33" t="s">
        <v>71</v>
      </c>
      <c r="E100" s="42">
        <v>4</v>
      </c>
      <c r="F100" s="38">
        <v>4</v>
      </c>
      <c r="G100" s="38">
        <v>0</v>
      </c>
      <c r="H100" s="38">
        <v>4</v>
      </c>
      <c r="I100" s="95"/>
    </row>
    <row r="101" spans="1:9" ht="21" x14ac:dyDescent="0.25">
      <c r="A101" s="33" t="s">
        <v>81</v>
      </c>
      <c r="B101" s="34" t="s">
        <v>56</v>
      </c>
      <c r="C101" s="35">
        <v>31</v>
      </c>
      <c r="D101" s="33" t="s">
        <v>73</v>
      </c>
      <c r="E101" s="42">
        <v>2</v>
      </c>
      <c r="F101" s="38">
        <v>2</v>
      </c>
      <c r="G101" s="38">
        <v>0</v>
      </c>
      <c r="H101" s="38">
        <v>2</v>
      </c>
      <c r="I101" s="95"/>
    </row>
    <row r="102" spans="1:9" ht="21" x14ac:dyDescent="0.25">
      <c r="A102" s="33" t="s">
        <v>83</v>
      </c>
      <c r="B102" s="34" t="s">
        <v>56</v>
      </c>
      <c r="C102" s="35">
        <v>32</v>
      </c>
      <c r="D102" s="33" t="s">
        <v>79</v>
      </c>
      <c r="E102" s="42">
        <v>10</v>
      </c>
      <c r="F102" s="38">
        <v>10</v>
      </c>
      <c r="G102" s="38">
        <v>0</v>
      </c>
      <c r="H102" s="38">
        <v>10</v>
      </c>
      <c r="I102" s="95"/>
    </row>
    <row r="103" spans="1:9" ht="21" x14ac:dyDescent="0.25">
      <c r="A103" s="33" t="s">
        <v>111</v>
      </c>
      <c r="B103" s="34" t="s">
        <v>56</v>
      </c>
      <c r="C103" s="35">
        <v>33</v>
      </c>
      <c r="D103" s="33" t="s">
        <v>76</v>
      </c>
      <c r="E103" s="42">
        <v>33</v>
      </c>
      <c r="F103" s="38">
        <v>33</v>
      </c>
      <c r="G103" s="38">
        <v>0</v>
      </c>
      <c r="H103" s="38">
        <v>33</v>
      </c>
      <c r="I103" s="96"/>
    </row>
    <row r="104" spans="1:9" ht="21" x14ac:dyDescent="0.25">
      <c r="A104" s="33" t="s">
        <v>112</v>
      </c>
      <c r="B104" s="34" t="s">
        <v>56</v>
      </c>
      <c r="C104" s="35">
        <v>34</v>
      </c>
      <c r="D104" s="33" t="s">
        <v>78</v>
      </c>
      <c r="E104" s="42">
        <v>10</v>
      </c>
      <c r="F104" s="38">
        <v>10</v>
      </c>
      <c r="G104" s="38">
        <v>0</v>
      </c>
      <c r="H104" s="38">
        <v>10</v>
      </c>
      <c r="I104" s="96"/>
    </row>
    <row r="105" spans="1:9" ht="21" x14ac:dyDescent="0.25">
      <c r="A105" s="33" t="s">
        <v>113</v>
      </c>
      <c r="B105" s="34" t="s">
        <v>56</v>
      </c>
      <c r="C105" s="35">
        <v>35</v>
      </c>
      <c r="D105" s="33" t="s">
        <v>114</v>
      </c>
      <c r="E105" s="42">
        <v>7</v>
      </c>
      <c r="F105" s="38">
        <v>7</v>
      </c>
      <c r="G105" s="38">
        <v>0</v>
      </c>
      <c r="H105" s="38">
        <v>7</v>
      </c>
      <c r="I105" s="96"/>
    </row>
    <row r="106" spans="1:9" ht="21" x14ac:dyDescent="0.25">
      <c r="A106" s="33" t="s">
        <v>115</v>
      </c>
      <c r="B106" s="34" t="s">
        <v>56</v>
      </c>
      <c r="C106" s="35">
        <v>36</v>
      </c>
      <c r="D106" s="33" t="s">
        <v>106</v>
      </c>
      <c r="E106" s="42">
        <v>11</v>
      </c>
      <c r="F106" s="38">
        <v>11</v>
      </c>
      <c r="G106" s="38">
        <v>0</v>
      </c>
      <c r="H106" s="38">
        <v>11</v>
      </c>
      <c r="I106" s="96"/>
    </row>
    <row r="107" spans="1:9" ht="21" x14ac:dyDescent="0.25">
      <c r="A107" s="35"/>
      <c r="B107" s="156" t="s">
        <v>45</v>
      </c>
      <c r="C107" s="156"/>
      <c r="D107" s="156"/>
      <c r="E107" s="156"/>
      <c r="F107" s="156"/>
      <c r="G107" s="38">
        <f>SUM(G92:G106)</f>
        <v>41</v>
      </c>
      <c r="H107" s="45">
        <f>SUM(H92:H106)</f>
        <v>90</v>
      </c>
      <c r="I107" s="95"/>
    </row>
    <row r="110" spans="1:9" ht="19.5" x14ac:dyDescent="0.3">
      <c r="A110" s="133" t="s">
        <v>37</v>
      </c>
      <c r="B110" s="133"/>
      <c r="C110" s="133"/>
      <c r="D110" s="133"/>
      <c r="E110" s="133"/>
      <c r="F110" s="133"/>
      <c r="G110" s="133"/>
      <c r="H110" s="133"/>
      <c r="I110" s="133"/>
    </row>
    <row r="111" spans="1:9" ht="19.5" x14ac:dyDescent="0.3">
      <c r="A111" s="170" t="s">
        <v>104</v>
      </c>
      <c r="B111" s="170"/>
      <c r="C111" s="170"/>
      <c r="D111" s="170"/>
      <c r="E111" s="170"/>
      <c r="F111" s="170"/>
      <c r="G111" s="170"/>
      <c r="H111" s="170"/>
      <c r="I111" s="170"/>
    </row>
    <row r="112" spans="1:9" ht="21" x14ac:dyDescent="0.2">
      <c r="A112" s="134" t="s">
        <v>38</v>
      </c>
      <c r="B112" s="171" t="s">
        <v>39</v>
      </c>
      <c r="C112" s="188" t="s">
        <v>40</v>
      </c>
      <c r="D112" s="63"/>
      <c r="E112" s="139" t="s">
        <v>41</v>
      </c>
      <c r="F112" s="178" t="s">
        <v>105</v>
      </c>
      <c r="G112" s="179"/>
      <c r="H112" s="179"/>
      <c r="I112" s="180"/>
    </row>
    <row r="113" spans="1:9" ht="21" x14ac:dyDescent="0.2">
      <c r="A113" s="135"/>
      <c r="B113" s="187"/>
      <c r="C113" s="189"/>
      <c r="D113" s="64" t="s">
        <v>42</v>
      </c>
      <c r="E113" s="140"/>
      <c r="F113" s="65" t="s">
        <v>43</v>
      </c>
      <c r="G113" s="25" t="s">
        <v>44</v>
      </c>
      <c r="H113" s="127" t="s">
        <v>45</v>
      </c>
      <c r="I113" s="129" t="s">
        <v>46</v>
      </c>
    </row>
    <row r="114" spans="1:9" ht="21" x14ac:dyDescent="0.2">
      <c r="A114" s="190" t="s">
        <v>47</v>
      </c>
      <c r="B114" s="191"/>
      <c r="C114" s="187"/>
      <c r="D114" s="66" t="s">
        <v>48</v>
      </c>
      <c r="E114" s="27" t="s">
        <v>49</v>
      </c>
      <c r="F114" s="65" t="s">
        <v>50</v>
      </c>
      <c r="G114" s="28" t="s">
        <v>51</v>
      </c>
      <c r="H114" s="128"/>
      <c r="I114" s="130"/>
    </row>
    <row r="115" spans="1:9" ht="21" x14ac:dyDescent="0.2">
      <c r="A115" s="131" t="s">
        <v>86</v>
      </c>
      <c r="B115" s="132"/>
      <c r="C115" s="167"/>
      <c r="D115" s="168"/>
      <c r="E115" s="168"/>
      <c r="F115" s="168"/>
      <c r="G115" s="168"/>
      <c r="H115" s="168"/>
      <c r="I115" s="169"/>
    </row>
    <row r="116" spans="1:9" ht="21" x14ac:dyDescent="0.2">
      <c r="A116" s="35">
        <v>1</v>
      </c>
      <c r="B116" s="86" t="s">
        <v>87</v>
      </c>
      <c r="C116" s="35">
        <v>1</v>
      </c>
      <c r="D116" s="36" t="s">
        <v>76</v>
      </c>
      <c r="E116" s="35">
        <v>5</v>
      </c>
      <c r="F116" s="35">
        <v>5</v>
      </c>
      <c r="G116" s="35">
        <v>0</v>
      </c>
      <c r="H116" s="35">
        <v>5</v>
      </c>
      <c r="I116" s="35"/>
    </row>
    <row r="117" spans="1:9" ht="21" x14ac:dyDescent="0.2">
      <c r="A117" s="35">
        <v>2</v>
      </c>
      <c r="B117" s="86" t="s">
        <v>87</v>
      </c>
      <c r="C117" s="35">
        <v>2</v>
      </c>
      <c r="D117" s="36" t="s">
        <v>78</v>
      </c>
      <c r="E117" s="35">
        <v>5</v>
      </c>
      <c r="F117" s="35">
        <v>5</v>
      </c>
      <c r="G117" s="35">
        <v>0</v>
      </c>
      <c r="H117" s="35">
        <v>5</v>
      </c>
      <c r="I117" s="35"/>
    </row>
    <row r="118" spans="1:9" ht="21" x14ac:dyDescent="0.2">
      <c r="A118" s="35">
        <v>3</v>
      </c>
      <c r="B118" s="86" t="s">
        <v>87</v>
      </c>
      <c r="C118" s="35">
        <v>3</v>
      </c>
      <c r="D118" s="36" t="s">
        <v>114</v>
      </c>
      <c r="E118" s="35">
        <v>5</v>
      </c>
      <c r="F118" s="35">
        <v>5</v>
      </c>
      <c r="G118" s="35">
        <v>0</v>
      </c>
      <c r="H118" s="35">
        <v>5</v>
      </c>
      <c r="I118" s="35"/>
    </row>
    <row r="119" spans="1:9" ht="21" x14ac:dyDescent="0.2">
      <c r="A119" s="35">
        <v>4</v>
      </c>
      <c r="B119" s="86" t="s">
        <v>87</v>
      </c>
      <c r="C119" s="35">
        <v>4</v>
      </c>
      <c r="D119" s="36" t="s">
        <v>106</v>
      </c>
      <c r="E119" s="35">
        <v>8</v>
      </c>
      <c r="F119" s="35">
        <v>8</v>
      </c>
      <c r="G119" s="35">
        <v>0</v>
      </c>
      <c r="H119" s="35">
        <v>8</v>
      </c>
      <c r="I119" s="35"/>
    </row>
    <row r="120" spans="1:9" ht="21" x14ac:dyDescent="0.2">
      <c r="A120" s="35"/>
      <c r="B120" s="156" t="s">
        <v>45</v>
      </c>
      <c r="C120" s="156"/>
      <c r="D120" s="156"/>
      <c r="E120" s="156"/>
      <c r="F120" s="156"/>
      <c r="G120" s="38">
        <f>SUM(G116:G116)</f>
        <v>0</v>
      </c>
      <c r="H120" s="45">
        <f>SUM(H116:H119)</f>
        <v>23</v>
      </c>
      <c r="I120" s="35"/>
    </row>
    <row r="121" spans="1:9" ht="21" x14ac:dyDescent="0.2">
      <c r="A121" s="56"/>
      <c r="B121" s="56"/>
      <c r="C121" s="56"/>
      <c r="D121" s="56"/>
      <c r="E121" s="56"/>
      <c r="F121" s="56"/>
      <c r="G121" s="57"/>
      <c r="H121" s="58"/>
      <c r="I121" s="56"/>
    </row>
    <row r="122" spans="1:9" ht="19.5" x14ac:dyDescent="0.3">
      <c r="A122" s="133" t="s">
        <v>37</v>
      </c>
      <c r="B122" s="133"/>
      <c r="C122" s="133"/>
      <c r="D122" s="133"/>
      <c r="E122" s="133"/>
      <c r="F122" s="133"/>
      <c r="G122" s="133"/>
      <c r="H122" s="133"/>
      <c r="I122" s="133"/>
    </row>
    <row r="123" spans="1:9" ht="19.5" x14ac:dyDescent="0.3">
      <c r="A123" s="170" t="s">
        <v>104</v>
      </c>
      <c r="B123" s="170"/>
      <c r="C123" s="170"/>
      <c r="D123" s="170"/>
      <c r="E123" s="170"/>
      <c r="F123" s="170"/>
      <c r="G123" s="170"/>
      <c r="H123" s="170"/>
      <c r="I123" s="170"/>
    </row>
    <row r="124" spans="1:9" ht="21" x14ac:dyDescent="0.2">
      <c r="A124" s="134" t="s">
        <v>38</v>
      </c>
      <c r="B124" s="171" t="s">
        <v>39</v>
      </c>
      <c r="C124" s="188" t="s">
        <v>40</v>
      </c>
      <c r="D124" s="63"/>
      <c r="E124" s="139" t="s">
        <v>41</v>
      </c>
      <c r="F124" s="178" t="s">
        <v>105</v>
      </c>
      <c r="G124" s="179"/>
      <c r="H124" s="180"/>
      <c r="I124" s="194" t="s">
        <v>46</v>
      </c>
    </row>
    <row r="125" spans="1:9" ht="21" x14ac:dyDescent="0.2">
      <c r="A125" s="135"/>
      <c r="B125" s="187"/>
      <c r="C125" s="189"/>
      <c r="D125" s="64" t="s">
        <v>42</v>
      </c>
      <c r="E125" s="140"/>
      <c r="F125" s="65" t="s">
        <v>43</v>
      </c>
      <c r="G125" s="25" t="s">
        <v>44</v>
      </c>
      <c r="H125" s="127" t="s">
        <v>45</v>
      </c>
      <c r="I125" s="195"/>
    </row>
    <row r="126" spans="1:9" ht="21" x14ac:dyDescent="0.2">
      <c r="A126" s="190" t="s">
        <v>47</v>
      </c>
      <c r="B126" s="191"/>
      <c r="C126" s="187"/>
      <c r="D126" s="66" t="s">
        <v>48</v>
      </c>
      <c r="E126" s="27" t="s">
        <v>49</v>
      </c>
      <c r="F126" s="65" t="s">
        <v>50</v>
      </c>
      <c r="G126" s="28" t="s">
        <v>51</v>
      </c>
      <c r="H126" s="128"/>
      <c r="I126" s="196"/>
    </row>
    <row r="127" spans="1:9" ht="21" x14ac:dyDescent="0.2">
      <c r="A127" s="165" t="s">
        <v>100</v>
      </c>
      <c r="B127" s="166"/>
      <c r="C127" s="167"/>
      <c r="D127" s="168"/>
      <c r="E127" s="168"/>
      <c r="F127" s="168"/>
      <c r="G127" s="168"/>
      <c r="H127" s="168"/>
      <c r="I127" s="169"/>
    </row>
    <row r="128" spans="1:9" ht="21" x14ac:dyDescent="0.2">
      <c r="A128" s="33" t="s">
        <v>55</v>
      </c>
      <c r="B128" s="34" t="s">
        <v>101</v>
      </c>
      <c r="C128" s="35">
        <v>30</v>
      </c>
      <c r="D128" s="36" t="s">
        <v>57</v>
      </c>
      <c r="E128" s="42">
        <v>8</v>
      </c>
      <c r="F128" s="38">
        <v>2</v>
      </c>
      <c r="G128" s="38">
        <v>6</v>
      </c>
      <c r="H128" s="38">
        <v>2</v>
      </c>
      <c r="I128" s="35"/>
    </row>
    <row r="129" spans="1:9" ht="21" x14ac:dyDescent="0.2">
      <c r="A129" s="33" t="s">
        <v>60</v>
      </c>
      <c r="B129" s="34" t="s">
        <v>101</v>
      </c>
      <c r="C129" s="97">
        <v>31</v>
      </c>
      <c r="D129" s="36" t="s">
        <v>59</v>
      </c>
      <c r="E129" s="98">
        <v>7</v>
      </c>
      <c r="F129" s="99">
        <v>6</v>
      </c>
      <c r="G129" s="99">
        <v>1</v>
      </c>
      <c r="H129" s="99">
        <v>6</v>
      </c>
      <c r="I129" s="35"/>
    </row>
    <row r="130" spans="1:9" ht="21" x14ac:dyDescent="0.2">
      <c r="A130" s="33" t="s">
        <v>63</v>
      </c>
      <c r="B130" s="34" t="s">
        <v>101</v>
      </c>
      <c r="C130" s="35">
        <v>32</v>
      </c>
      <c r="D130" s="33" t="s">
        <v>62</v>
      </c>
      <c r="E130" s="42">
        <v>3</v>
      </c>
      <c r="F130" s="38">
        <v>2</v>
      </c>
      <c r="G130" s="38">
        <v>1</v>
      </c>
      <c r="H130" s="38">
        <v>2</v>
      </c>
      <c r="I130" s="35"/>
    </row>
    <row r="131" spans="1:9" ht="21" x14ac:dyDescent="0.2">
      <c r="A131" s="33" t="s">
        <v>65</v>
      </c>
      <c r="B131" s="34" t="s">
        <v>101</v>
      </c>
      <c r="C131" s="35">
        <v>33</v>
      </c>
      <c r="D131" s="33" t="s">
        <v>61</v>
      </c>
      <c r="E131" s="42">
        <v>9</v>
      </c>
      <c r="F131" s="38">
        <v>8</v>
      </c>
      <c r="G131" s="38">
        <v>1</v>
      </c>
      <c r="H131" s="38">
        <v>8</v>
      </c>
      <c r="I131" s="35"/>
    </row>
    <row r="132" spans="1:9" ht="21" x14ac:dyDescent="0.25">
      <c r="A132" s="33" t="s">
        <v>68</v>
      </c>
      <c r="B132" s="34" t="s">
        <v>101</v>
      </c>
      <c r="C132" s="35">
        <v>34</v>
      </c>
      <c r="D132" s="33" t="s">
        <v>64</v>
      </c>
      <c r="E132" s="42">
        <v>7</v>
      </c>
      <c r="F132" s="38">
        <v>6</v>
      </c>
      <c r="G132" s="38">
        <v>1</v>
      </c>
      <c r="H132" s="38">
        <v>6</v>
      </c>
      <c r="I132" s="100"/>
    </row>
    <row r="133" spans="1:9" ht="21" x14ac:dyDescent="0.25">
      <c r="A133" s="33" t="s">
        <v>70</v>
      </c>
      <c r="B133" s="34" t="s">
        <v>101</v>
      </c>
      <c r="C133" s="35">
        <v>35</v>
      </c>
      <c r="D133" s="33" t="s">
        <v>66</v>
      </c>
      <c r="E133" s="42">
        <v>8</v>
      </c>
      <c r="F133" s="38">
        <v>4</v>
      </c>
      <c r="G133" s="38">
        <v>4</v>
      </c>
      <c r="H133" s="38">
        <v>4</v>
      </c>
      <c r="I133" s="100"/>
    </row>
    <row r="134" spans="1:9" ht="21" x14ac:dyDescent="0.25">
      <c r="A134" s="33" t="s">
        <v>72</v>
      </c>
      <c r="B134" s="34" t="s">
        <v>101</v>
      </c>
      <c r="C134" s="35">
        <v>36</v>
      </c>
      <c r="D134" s="33" t="s">
        <v>69</v>
      </c>
      <c r="E134" s="42">
        <v>1</v>
      </c>
      <c r="F134" s="38">
        <v>1</v>
      </c>
      <c r="G134" s="38">
        <v>0</v>
      </c>
      <c r="H134" s="38">
        <v>1</v>
      </c>
      <c r="I134" s="100"/>
    </row>
    <row r="135" spans="1:9" ht="23.25" x14ac:dyDescent="0.2">
      <c r="A135" s="33" t="s">
        <v>75</v>
      </c>
      <c r="B135" s="34" t="s">
        <v>101</v>
      </c>
      <c r="C135" s="35">
        <v>37</v>
      </c>
      <c r="D135" s="33" t="s">
        <v>74</v>
      </c>
      <c r="E135" s="42">
        <v>1</v>
      </c>
      <c r="F135" s="38">
        <v>0</v>
      </c>
      <c r="G135" s="38">
        <v>1</v>
      </c>
      <c r="H135" s="38">
        <v>0</v>
      </c>
      <c r="I135" s="101"/>
    </row>
    <row r="136" spans="1:9" ht="21" x14ac:dyDescent="0.2">
      <c r="A136" s="33" t="s">
        <v>77</v>
      </c>
      <c r="B136" s="34" t="s">
        <v>101</v>
      </c>
      <c r="C136" s="35">
        <v>38</v>
      </c>
      <c r="D136" s="33" t="s">
        <v>71</v>
      </c>
      <c r="E136" s="42">
        <v>8</v>
      </c>
      <c r="F136" s="38">
        <v>6</v>
      </c>
      <c r="G136" s="38">
        <v>2</v>
      </c>
      <c r="H136" s="38">
        <v>6</v>
      </c>
      <c r="I136" s="34"/>
    </row>
    <row r="137" spans="1:9" ht="21" x14ac:dyDescent="0.2">
      <c r="A137" s="33" t="s">
        <v>81</v>
      </c>
      <c r="B137" s="34" t="s">
        <v>101</v>
      </c>
      <c r="C137" s="35">
        <v>39</v>
      </c>
      <c r="D137" s="33" t="s">
        <v>73</v>
      </c>
      <c r="E137" s="42">
        <v>4</v>
      </c>
      <c r="F137" s="38">
        <v>4</v>
      </c>
      <c r="G137" s="38">
        <v>0</v>
      </c>
      <c r="H137" s="38">
        <v>4</v>
      </c>
      <c r="I137" s="34"/>
    </row>
    <row r="138" spans="1:9" ht="21" x14ac:dyDescent="0.2">
      <c r="A138" s="33" t="s">
        <v>83</v>
      </c>
      <c r="B138" s="34" t="s">
        <v>101</v>
      </c>
      <c r="C138" s="35">
        <v>40</v>
      </c>
      <c r="D138" s="33" t="s">
        <v>79</v>
      </c>
      <c r="E138" s="42">
        <v>3</v>
      </c>
      <c r="F138" s="38">
        <v>3</v>
      </c>
      <c r="G138" s="38">
        <v>0</v>
      </c>
      <c r="H138" s="38">
        <v>3</v>
      </c>
      <c r="I138" s="34"/>
    </row>
    <row r="139" spans="1:9" ht="21" x14ac:dyDescent="0.2">
      <c r="A139" s="35">
        <v>12</v>
      </c>
      <c r="B139" s="34" t="s">
        <v>101</v>
      </c>
      <c r="C139" s="35">
        <v>41</v>
      </c>
      <c r="D139" s="33" t="s">
        <v>76</v>
      </c>
      <c r="E139" s="42">
        <v>5</v>
      </c>
      <c r="F139" s="38">
        <v>5</v>
      </c>
      <c r="G139" s="38">
        <v>0</v>
      </c>
      <c r="H139" s="38">
        <v>5</v>
      </c>
      <c r="I139" s="34"/>
    </row>
    <row r="140" spans="1:9" ht="21" x14ac:dyDescent="0.2">
      <c r="A140" s="35">
        <v>13</v>
      </c>
      <c r="B140" s="34" t="s">
        <v>101</v>
      </c>
      <c r="C140" s="35">
        <v>42</v>
      </c>
      <c r="D140" s="33" t="s">
        <v>78</v>
      </c>
      <c r="E140" s="42">
        <v>2</v>
      </c>
      <c r="F140" s="38">
        <v>2</v>
      </c>
      <c r="G140" s="38">
        <v>0</v>
      </c>
      <c r="H140" s="38">
        <v>2</v>
      </c>
      <c r="I140" s="34"/>
    </row>
    <row r="141" spans="1:9" ht="21" x14ac:dyDescent="0.2">
      <c r="A141" s="35">
        <v>14</v>
      </c>
      <c r="B141" s="34" t="s">
        <v>101</v>
      </c>
      <c r="C141" s="35">
        <v>43</v>
      </c>
      <c r="D141" s="33" t="s">
        <v>106</v>
      </c>
      <c r="E141" s="42">
        <v>5</v>
      </c>
      <c r="F141" s="38">
        <v>5</v>
      </c>
      <c r="G141" s="38">
        <v>0</v>
      </c>
      <c r="H141" s="38">
        <v>5</v>
      </c>
      <c r="I141" s="34"/>
    </row>
    <row r="142" spans="1:9" ht="21" x14ac:dyDescent="0.25">
      <c r="A142" s="35"/>
      <c r="B142" s="156" t="s">
        <v>45</v>
      </c>
      <c r="C142" s="156"/>
      <c r="D142" s="156"/>
      <c r="E142" s="156"/>
      <c r="F142" s="156"/>
      <c r="G142" s="38">
        <f>SUM(G128:G141)</f>
        <v>17</v>
      </c>
      <c r="H142" s="45">
        <f>SUM(H128:H141)</f>
        <v>54</v>
      </c>
      <c r="I142" s="100"/>
    </row>
    <row r="143" spans="1:9" ht="23.25" x14ac:dyDescent="0.25">
      <c r="A143" s="102"/>
      <c r="B143" s="102"/>
      <c r="C143" s="102"/>
      <c r="D143" s="102"/>
      <c r="E143" s="102"/>
      <c r="F143" s="102"/>
      <c r="G143" s="102"/>
      <c r="H143" s="102"/>
      <c r="I143" s="103"/>
    </row>
    <row r="145" spans="1:9" ht="19.5" x14ac:dyDescent="0.3">
      <c r="A145" s="133" t="s">
        <v>37</v>
      </c>
      <c r="B145" s="133"/>
      <c r="C145" s="133"/>
      <c r="D145" s="133"/>
      <c r="E145" s="133"/>
      <c r="F145" s="133"/>
      <c r="G145" s="133"/>
      <c r="H145" s="133"/>
      <c r="I145" s="133"/>
    </row>
    <row r="146" spans="1:9" ht="19.5" x14ac:dyDescent="0.3">
      <c r="A146" s="170" t="s">
        <v>104</v>
      </c>
      <c r="B146" s="170"/>
      <c r="C146" s="170"/>
      <c r="D146" s="170"/>
      <c r="E146" s="170"/>
      <c r="F146" s="170"/>
      <c r="G146" s="170"/>
      <c r="H146" s="170"/>
      <c r="I146" s="170"/>
    </row>
    <row r="147" spans="1:9" ht="21" x14ac:dyDescent="0.2">
      <c r="A147" s="134" t="s">
        <v>38</v>
      </c>
      <c r="B147" s="171" t="s">
        <v>39</v>
      </c>
      <c r="C147" s="171" t="s">
        <v>40</v>
      </c>
      <c r="D147" s="63"/>
      <c r="E147" s="139" t="s">
        <v>41</v>
      </c>
      <c r="F147" s="178" t="s">
        <v>105</v>
      </c>
      <c r="G147" s="179"/>
      <c r="H147" s="179"/>
      <c r="I147" s="180"/>
    </row>
    <row r="148" spans="1:9" ht="21" x14ac:dyDescent="0.2">
      <c r="A148" s="135"/>
      <c r="B148" s="172"/>
      <c r="C148" s="173"/>
      <c r="D148" s="64" t="s">
        <v>42</v>
      </c>
      <c r="E148" s="140"/>
      <c r="F148" s="65" t="s">
        <v>43</v>
      </c>
      <c r="G148" s="25" t="s">
        <v>44</v>
      </c>
      <c r="H148" s="127" t="s">
        <v>45</v>
      </c>
      <c r="I148" s="129" t="s">
        <v>46</v>
      </c>
    </row>
    <row r="149" spans="1:9" ht="21" x14ac:dyDescent="0.2">
      <c r="A149" s="190" t="s">
        <v>47</v>
      </c>
      <c r="B149" s="191"/>
      <c r="C149" s="172"/>
      <c r="D149" s="66" t="s">
        <v>48</v>
      </c>
      <c r="E149" s="27" t="s">
        <v>49</v>
      </c>
      <c r="F149" s="65" t="s">
        <v>50</v>
      </c>
      <c r="G149" s="28" t="s">
        <v>51</v>
      </c>
      <c r="H149" s="128"/>
      <c r="I149" s="197"/>
    </row>
    <row r="150" spans="1:9" ht="21" x14ac:dyDescent="0.2">
      <c r="A150" s="198" t="s">
        <v>95</v>
      </c>
      <c r="B150" s="199"/>
      <c r="C150" s="199"/>
      <c r="D150" s="199"/>
      <c r="E150" s="199"/>
      <c r="F150" s="199"/>
      <c r="G150" s="199"/>
      <c r="H150" s="199"/>
      <c r="I150" s="200"/>
    </row>
    <row r="151" spans="1:9" ht="21" x14ac:dyDescent="0.2">
      <c r="A151" s="159" t="s">
        <v>116</v>
      </c>
      <c r="B151" s="160"/>
      <c r="C151" s="104"/>
      <c r="D151" s="104"/>
      <c r="E151" s="104"/>
      <c r="F151" s="104"/>
      <c r="G151" s="104"/>
      <c r="H151" s="104"/>
      <c r="I151" s="105"/>
    </row>
    <row r="152" spans="1:9" ht="21" x14ac:dyDescent="0.2">
      <c r="A152" s="33" t="s">
        <v>55</v>
      </c>
      <c r="B152" s="34" t="s">
        <v>96</v>
      </c>
      <c r="C152" s="35">
        <v>17</v>
      </c>
      <c r="D152" s="36" t="s">
        <v>90</v>
      </c>
      <c r="E152" s="42">
        <v>1</v>
      </c>
      <c r="F152" s="38">
        <v>1</v>
      </c>
      <c r="G152" s="38">
        <v>0</v>
      </c>
      <c r="H152" s="38">
        <v>1</v>
      </c>
      <c r="I152" s="35"/>
    </row>
    <row r="153" spans="1:9" ht="21" x14ac:dyDescent="0.2">
      <c r="A153" s="33" t="s">
        <v>60</v>
      </c>
      <c r="B153" s="34" t="s">
        <v>96</v>
      </c>
      <c r="C153" s="35">
        <v>18</v>
      </c>
      <c r="D153" s="36" t="s">
        <v>97</v>
      </c>
      <c r="E153" s="42">
        <v>3</v>
      </c>
      <c r="F153" s="38">
        <v>1</v>
      </c>
      <c r="G153" s="38">
        <v>0</v>
      </c>
      <c r="H153" s="38">
        <v>1</v>
      </c>
      <c r="I153" s="35"/>
    </row>
    <row r="154" spans="1:9" ht="21" x14ac:dyDescent="0.2">
      <c r="A154" s="33" t="s">
        <v>63</v>
      </c>
      <c r="B154" s="34" t="s">
        <v>96</v>
      </c>
      <c r="C154" s="35">
        <v>19</v>
      </c>
      <c r="D154" s="36" t="s">
        <v>66</v>
      </c>
      <c r="E154" s="42">
        <v>7</v>
      </c>
      <c r="F154" s="38">
        <v>5</v>
      </c>
      <c r="G154" s="38">
        <v>2</v>
      </c>
      <c r="H154" s="38">
        <v>5</v>
      </c>
      <c r="I154" s="35"/>
    </row>
    <row r="155" spans="1:9" ht="21" x14ac:dyDescent="0.2">
      <c r="A155" s="33" t="s">
        <v>65</v>
      </c>
      <c r="B155" s="34" t="s">
        <v>96</v>
      </c>
      <c r="C155" s="35">
        <v>20</v>
      </c>
      <c r="D155" s="36" t="s">
        <v>69</v>
      </c>
      <c r="E155" s="42">
        <v>2</v>
      </c>
      <c r="F155" s="38">
        <v>2</v>
      </c>
      <c r="G155" s="38">
        <v>0</v>
      </c>
      <c r="H155" s="38">
        <v>2</v>
      </c>
      <c r="I155" s="35"/>
    </row>
    <row r="156" spans="1:9" ht="21" x14ac:dyDescent="0.2">
      <c r="A156" s="33" t="s">
        <v>68</v>
      </c>
      <c r="B156" s="34" t="s">
        <v>96</v>
      </c>
      <c r="C156" s="35">
        <v>21</v>
      </c>
      <c r="D156" s="36" t="s">
        <v>73</v>
      </c>
      <c r="E156" s="42">
        <v>2</v>
      </c>
      <c r="F156" s="38">
        <v>2</v>
      </c>
      <c r="G156" s="38">
        <v>0</v>
      </c>
      <c r="H156" s="38">
        <v>2</v>
      </c>
      <c r="I156" s="35"/>
    </row>
    <row r="157" spans="1:9" ht="21" x14ac:dyDescent="0.2">
      <c r="A157" s="33" t="s">
        <v>70</v>
      </c>
      <c r="B157" s="34" t="s">
        <v>96</v>
      </c>
      <c r="C157" s="50">
        <v>22</v>
      </c>
      <c r="D157" s="36" t="s">
        <v>76</v>
      </c>
      <c r="E157" s="42">
        <v>1</v>
      </c>
      <c r="F157" s="106">
        <v>1</v>
      </c>
      <c r="G157" s="38">
        <v>0</v>
      </c>
      <c r="H157" s="38">
        <v>1</v>
      </c>
      <c r="I157" s="35"/>
    </row>
    <row r="158" spans="1:9" ht="21" x14ac:dyDescent="0.2">
      <c r="A158" s="33" t="s">
        <v>72</v>
      </c>
      <c r="B158" s="34" t="s">
        <v>96</v>
      </c>
      <c r="C158" s="50">
        <v>23</v>
      </c>
      <c r="D158" s="36" t="s">
        <v>106</v>
      </c>
      <c r="E158" s="107">
        <v>1</v>
      </c>
      <c r="F158" s="108">
        <v>1</v>
      </c>
      <c r="G158" s="109">
        <v>0</v>
      </c>
      <c r="H158" s="109">
        <v>1</v>
      </c>
      <c r="I158" s="35"/>
    </row>
    <row r="159" spans="1:9" ht="21" x14ac:dyDescent="0.2">
      <c r="A159" s="35"/>
      <c r="B159" s="161" t="s">
        <v>45</v>
      </c>
      <c r="C159" s="162"/>
      <c r="D159" s="162"/>
      <c r="E159" s="162"/>
      <c r="F159" s="163"/>
      <c r="G159" s="38">
        <f>SUM(G152:G158)</f>
        <v>2</v>
      </c>
      <c r="H159" s="45">
        <f>SUM(H152:H158)</f>
        <v>13</v>
      </c>
      <c r="I159" s="35"/>
    </row>
    <row r="160" spans="1:9" ht="21" x14ac:dyDescent="0.2">
      <c r="A160" s="159" t="s">
        <v>117</v>
      </c>
      <c r="B160" s="160"/>
      <c r="C160" s="35"/>
      <c r="D160" s="35"/>
      <c r="E160" s="35"/>
      <c r="F160" s="35"/>
      <c r="G160" s="38"/>
      <c r="H160" s="45"/>
      <c r="I160" s="82"/>
    </row>
    <row r="161" spans="1:9" ht="21" x14ac:dyDescent="0.2">
      <c r="A161" s="35">
        <v>1</v>
      </c>
      <c r="B161" s="34" t="s">
        <v>98</v>
      </c>
      <c r="C161" s="35">
        <v>16</v>
      </c>
      <c r="D161" s="33" t="s">
        <v>99</v>
      </c>
      <c r="E161" s="42">
        <v>2</v>
      </c>
      <c r="F161" s="38">
        <v>1</v>
      </c>
      <c r="G161" s="38">
        <v>0</v>
      </c>
      <c r="H161" s="38">
        <v>1</v>
      </c>
      <c r="I161" s="81"/>
    </row>
    <row r="162" spans="1:9" ht="21" x14ac:dyDescent="0.2">
      <c r="A162" s="35">
        <v>2</v>
      </c>
      <c r="B162" s="34" t="s">
        <v>98</v>
      </c>
      <c r="C162" s="35">
        <v>17</v>
      </c>
      <c r="D162" s="33" t="s">
        <v>90</v>
      </c>
      <c r="E162" s="42">
        <v>4</v>
      </c>
      <c r="F162" s="38">
        <v>3</v>
      </c>
      <c r="G162" s="38">
        <v>1</v>
      </c>
      <c r="H162" s="38">
        <v>3</v>
      </c>
      <c r="I162" s="81"/>
    </row>
    <row r="163" spans="1:9" ht="21" x14ac:dyDescent="0.2">
      <c r="A163" s="35">
        <v>3</v>
      </c>
      <c r="B163" s="34" t="s">
        <v>98</v>
      </c>
      <c r="C163" s="35">
        <v>18</v>
      </c>
      <c r="D163" s="33" t="s">
        <v>97</v>
      </c>
      <c r="E163" s="42">
        <v>4</v>
      </c>
      <c r="F163" s="38">
        <v>2</v>
      </c>
      <c r="G163" s="38">
        <v>2</v>
      </c>
      <c r="H163" s="38">
        <v>2</v>
      </c>
      <c r="I163" s="81"/>
    </row>
    <row r="164" spans="1:9" ht="21" x14ac:dyDescent="0.2">
      <c r="A164" s="35">
        <v>4</v>
      </c>
      <c r="B164" s="34" t="s">
        <v>98</v>
      </c>
      <c r="C164" s="35">
        <v>19</v>
      </c>
      <c r="D164" s="33" t="s">
        <v>66</v>
      </c>
      <c r="E164" s="42">
        <v>2</v>
      </c>
      <c r="F164" s="38">
        <v>2</v>
      </c>
      <c r="G164" s="38">
        <v>0</v>
      </c>
      <c r="H164" s="38">
        <v>2</v>
      </c>
      <c r="I164" s="81"/>
    </row>
    <row r="165" spans="1:9" ht="21" x14ac:dyDescent="0.2">
      <c r="A165" s="35">
        <v>5</v>
      </c>
      <c r="B165" s="34" t="s">
        <v>98</v>
      </c>
      <c r="C165" s="35">
        <v>20</v>
      </c>
      <c r="D165" s="33" t="s">
        <v>69</v>
      </c>
      <c r="E165" s="42">
        <v>1</v>
      </c>
      <c r="F165" s="38">
        <v>1</v>
      </c>
      <c r="G165" s="38">
        <v>0</v>
      </c>
      <c r="H165" s="38">
        <v>1</v>
      </c>
      <c r="I165" s="81"/>
    </row>
    <row r="166" spans="1:9" ht="21" x14ac:dyDescent="0.2">
      <c r="A166" s="35">
        <v>6</v>
      </c>
      <c r="B166" s="34" t="s">
        <v>98</v>
      </c>
      <c r="C166" s="35">
        <v>21</v>
      </c>
      <c r="D166" s="33" t="s">
        <v>74</v>
      </c>
      <c r="E166" s="42">
        <v>2</v>
      </c>
      <c r="F166" s="38">
        <v>1</v>
      </c>
      <c r="G166" s="38">
        <v>0</v>
      </c>
      <c r="H166" s="38">
        <v>1</v>
      </c>
      <c r="I166" s="81"/>
    </row>
    <row r="167" spans="1:9" ht="21" x14ac:dyDescent="0.2">
      <c r="A167" s="35">
        <v>7</v>
      </c>
      <c r="B167" s="34" t="s">
        <v>98</v>
      </c>
      <c r="C167" s="35">
        <v>22</v>
      </c>
      <c r="D167" s="33" t="s">
        <v>73</v>
      </c>
      <c r="E167" s="42">
        <v>1</v>
      </c>
      <c r="F167" s="106">
        <v>1</v>
      </c>
      <c r="G167" s="38">
        <v>0</v>
      </c>
      <c r="H167" s="38">
        <v>1</v>
      </c>
      <c r="I167" s="81"/>
    </row>
    <row r="168" spans="1:9" ht="21" x14ac:dyDescent="0.2">
      <c r="A168" s="35"/>
      <c r="B168" s="161" t="s">
        <v>45</v>
      </c>
      <c r="C168" s="162"/>
      <c r="D168" s="162"/>
      <c r="E168" s="162"/>
      <c r="F168" s="163"/>
      <c r="G168" s="38">
        <f>SUM(G161:G167)</f>
        <v>3</v>
      </c>
      <c r="H168" s="45">
        <f>SUM(H161:H167)</f>
        <v>11</v>
      </c>
      <c r="I168" s="81"/>
    </row>
    <row r="169" spans="1:9" ht="21" x14ac:dyDescent="0.2">
      <c r="A169" s="159" t="s">
        <v>118</v>
      </c>
      <c r="B169" s="160"/>
      <c r="C169" s="35"/>
      <c r="D169" s="35"/>
      <c r="E169" s="35"/>
      <c r="F169" s="35"/>
      <c r="G169" s="38"/>
      <c r="H169" s="45"/>
      <c r="I169" s="82"/>
    </row>
    <row r="170" spans="1:9" ht="21" x14ac:dyDescent="0.2">
      <c r="A170" s="35">
        <v>1</v>
      </c>
      <c r="B170" s="34" t="s">
        <v>56</v>
      </c>
      <c r="C170" s="35">
        <v>1</v>
      </c>
      <c r="D170" s="33" t="s">
        <v>106</v>
      </c>
      <c r="E170" s="42">
        <v>5</v>
      </c>
      <c r="F170" s="38">
        <v>5</v>
      </c>
      <c r="G170" s="38">
        <v>0</v>
      </c>
      <c r="H170" s="38">
        <v>5</v>
      </c>
      <c r="I170" s="81"/>
    </row>
    <row r="171" spans="1:9" ht="21" x14ac:dyDescent="0.2">
      <c r="A171" s="159" t="s">
        <v>119</v>
      </c>
      <c r="B171" s="160"/>
      <c r="C171" s="50"/>
      <c r="D171" s="110"/>
      <c r="E171" s="111"/>
      <c r="F171" s="106"/>
      <c r="G171" s="38"/>
      <c r="H171" s="38"/>
      <c r="I171" s="81"/>
    </row>
    <row r="172" spans="1:9" ht="21" x14ac:dyDescent="0.2">
      <c r="A172" s="35">
        <v>1</v>
      </c>
      <c r="B172" s="34" t="s">
        <v>56</v>
      </c>
      <c r="C172" s="50">
        <v>1</v>
      </c>
      <c r="D172" s="33" t="s">
        <v>106</v>
      </c>
      <c r="E172" s="42">
        <v>3</v>
      </c>
      <c r="F172" s="38">
        <v>3</v>
      </c>
      <c r="G172" s="38">
        <v>0</v>
      </c>
      <c r="H172" s="38">
        <v>3</v>
      </c>
      <c r="I172" s="81"/>
    </row>
    <row r="173" spans="1:9" ht="21" x14ac:dyDescent="0.2">
      <c r="A173" s="35"/>
      <c r="B173" s="112"/>
      <c r="C173" s="50"/>
      <c r="D173" s="110"/>
      <c r="E173" s="111"/>
      <c r="F173" s="106"/>
      <c r="G173" s="38"/>
      <c r="H173" s="38"/>
      <c r="I173" s="81"/>
    </row>
    <row r="174" spans="1:9" ht="21" x14ac:dyDescent="0.2">
      <c r="A174" s="35"/>
      <c r="B174" s="161" t="s">
        <v>45</v>
      </c>
      <c r="C174" s="162"/>
      <c r="D174" s="162"/>
      <c r="E174" s="162"/>
      <c r="F174" s="163"/>
      <c r="G174" s="38">
        <v>0</v>
      </c>
      <c r="H174" s="45">
        <v>8</v>
      </c>
      <c r="I174" s="81"/>
    </row>
    <row r="177" spans="7:9" ht="15" x14ac:dyDescent="0.25">
      <c r="G177" s="164" t="s">
        <v>120</v>
      </c>
      <c r="H177" s="164"/>
      <c r="I177" s="164"/>
    </row>
  </sheetData>
  <mergeCells count="105">
    <mergeCell ref="A115:B115"/>
    <mergeCell ref="C115:I115"/>
    <mergeCell ref="B120:F120"/>
    <mergeCell ref="A122:I122"/>
    <mergeCell ref="A123:I123"/>
    <mergeCell ref="A124:A125"/>
    <mergeCell ref="B124:B125"/>
    <mergeCell ref="C124:C126"/>
    <mergeCell ref="E124:E125"/>
    <mergeCell ref="F124:H124"/>
    <mergeCell ref="I124:I126"/>
    <mergeCell ref="H125:H126"/>
    <mergeCell ref="A126:B126"/>
    <mergeCell ref="A75:A76"/>
    <mergeCell ref="B107:F107"/>
    <mergeCell ref="A110:I110"/>
    <mergeCell ref="A111:I111"/>
    <mergeCell ref="A112:A113"/>
    <mergeCell ref="B112:B113"/>
    <mergeCell ref="C112:C114"/>
    <mergeCell ref="E112:E113"/>
    <mergeCell ref="F112:I112"/>
    <mergeCell ref="H113:H114"/>
    <mergeCell ref="I113:I114"/>
    <mergeCell ref="A114:B114"/>
    <mergeCell ref="A39:I39"/>
    <mergeCell ref="A40:I40"/>
    <mergeCell ref="A41:A42"/>
    <mergeCell ref="B41:B42"/>
    <mergeCell ref="C41:C43"/>
    <mergeCell ref="E41:E42"/>
    <mergeCell ref="F41:I41"/>
    <mergeCell ref="H42:H43"/>
    <mergeCell ref="I42:I43"/>
    <mergeCell ref="A43:B43"/>
    <mergeCell ref="A88:A89"/>
    <mergeCell ref="B88:B89"/>
    <mergeCell ref="C88:C90"/>
    <mergeCell ref="E88:E89"/>
    <mergeCell ref="F88:I88"/>
    <mergeCell ref="A44:B44"/>
    <mergeCell ref="B53:F53"/>
    <mergeCell ref="A54:B54"/>
    <mergeCell ref="C54:I54"/>
    <mergeCell ref="B61:F61"/>
    <mergeCell ref="A62:B62"/>
    <mergeCell ref="C62:I62"/>
    <mergeCell ref="B68:F68"/>
    <mergeCell ref="A73:I73"/>
    <mergeCell ref="B75:B76"/>
    <mergeCell ref="C75:C77"/>
    <mergeCell ref="E75:E76"/>
    <mergeCell ref="F75:I75"/>
    <mergeCell ref="H76:H77"/>
    <mergeCell ref="I76:I77"/>
    <mergeCell ref="A77:B77"/>
    <mergeCell ref="C78:I78"/>
    <mergeCell ref="B84:F84"/>
    <mergeCell ref="A78:B78"/>
    <mergeCell ref="A160:B160"/>
    <mergeCell ref="A169:B169"/>
    <mergeCell ref="A171:B171"/>
    <mergeCell ref="B174:F174"/>
    <mergeCell ref="G177:I177"/>
    <mergeCell ref="A127:B127"/>
    <mergeCell ref="C127:I127"/>
    <mergeCell ref="B142:F142"/>
    <mergeCell ref="A145:I145"/>
    <mergeCell ref="A146:I146"/>
    <mergeCell ref="A147:A148"/>
    <mergeCell ref="B147:B148"/>
    <mergeCell ref="C147:C149"/>
    <mergeCell ref="E147:E148"/>
    <mergeCell ref="F147:I147"/>
    <mergeCell ref="H148:H149"/>
    <mergeCell ref="I148:I149"/>
    <mergeCell ref="A149:B149"/>
    <mergeCell ref="A150:I150"/>
    <mergeCell ref="A151:B151"/>
    <mergeCell ref="B159:F159"/>
    <mergeCell ref="B168:F168"/>
    <mergeCell ref="H89:H90"/>
    <mergeCell ref="I89:I90"/>
    <mergeCell ref="A91:B91"/>
    <mergeCell ref="A74:I74"/>
    <mergeCell ref="A1:I1"/>
    <mergeCell ref="A2:I2"/>
    <mergeCell ref="A3:A4"/>
    <mergeCell ref="B3:B4"/>
    <mergeCell ref="C3:C5"/>
    <mergeCell ref="E3:E4"/>
    <mergeCell ref="F3:I3"/>
    <mergeCell ref="A5:B5"/>
    <mergeCell ref="A6:B6"/>
    <mergeCell ref="A7:B7"/>
    <mergeCell ref="H4:H5"/>
    <mergeCell ref="I4:I5"/>
    <mergeCell ref="B18:F18"/>
    <mergeCell ref="A19:B19"/>
    <mergeCell ref="B26:F26"/>
    <mergeCell ref="B29:D29"/>
    <mergeCell ref="E29:F29"/>
    <mergeCell ref="E30:F30"/>
    <mergeCell ref="A86:I86"/>
    <mergeCell ref="A87:I87"/>
  </mergeCells>
  <pageMargins left="0.33" right="0.1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F26C2-2D78-40DC-8F83-4BE5E3A0EF1C}">
  <dimension ref="A1:E23"/>
  <sheetViews>
    <sheetView workbookViewId="0">
      <selection activeCell="M13" sqref="M13"/>
    </sheetView>
  </sheetViews>
  <sheetFormatPr defaultRowHeight="21" x14ac:dyDescent="0.35"/>
  <cols>
    <col min="1" max="1" width="20.375" style="260" customWidth="1"/>
    <col min="2" max="2" width="21.375" style="260" bestFit="1" customWidth="1"/>
    <col min="3" max="3" width="20.625" style="260" bestFit="1" customWidth="1"/>
    <col min="4" max="4" width="18.625" style="260" bestFit="1" customWidth="1"/>
    <col min="5" max="5" width="10.875" style="260" customWidth="1"/>
    <col min="6" max="16384" width="9" style="260"/>
  </cols>
  <sheetData>
    <row r="1" spans="1:5" x14ac:dyDescent="0.35">
      <c r="A1" s="259" t="s">
        <v>152</v>
      </c>
      <c r="B1" s="259"/>
      <c r="C1" s="259"/>
      <c r="D1" s="259"/>
      <c r="E1" s="259"/>
    </row>
    <row r="2" spans="1:5" x14ac:dyDescent="0.35">
      <c r="A2" s="261" t="s">
        <v>153</v>
      </c>
      <c r="B2" s="261"/>
      <c r="C2" s="261"/>
      <c r="D2" s="261"/>
      <c r="E2" s="261"/>
    </row>
    <row r="3" spans="1:5" x14ac:dyDescent="0.35">
      <c r="A3" s="327" t="s">
        <v>124</v>
      </c>
      <c r="B3" s="328" t="s">
        <v>154</v>
      </c>
      <c r="C3" s="328" t="s">
        <v>155</v>
      </c>
      <c r="D3" s="328" t="s">
        <v>156</v>
      </c>
      <c r="E3" s="329" t="s">
        <v>129</v>
      </c>
    </row>
    <row r="4" spans="1:5" ht="31.5" x14ac:dyDescent="0.35">
      <c r="A4" s="330"/>
      <c r="B4" s="331" t="s">
        <v>157</v>
      </c>
      <c r="C4" s="331" t="s">
        <v>158</v>
      </c>
      <c r="D4" s="331" t="s">
        <v>159</v>
      </c>
      <c r="E4" s="329"/>
    </row>
    <row r="5" spans="1:5" x14ac:dyDescent="0.35">
      <c r="A5" s="262" t="s">
        <v>160</v>
      </c>
      <c r="B5" s="263">
        <v>6</v>
      </c>
      <c r="C5" s="263">
        <v>702</v>
      </c>
      <c r="D5" s="263">
        <v>5</v>
      </c>
      <c r="E5" s="264">
        <f>SUM(B5:D5)</f>
        <v>713</v>
      </c>
    </row>
    <row r="6" spans="1:5" x14ac:dyDescent="0.35">
      <c r="A6" s="262" t="s">
        <v>161</v>
      </c>
      <c r="B6" s="263">
        <v>86</v>
      </c>
      <c r="C6" s="263">
        <v>255</v>
      </c>
      <c r="D6" s="263">
        <v>39</v>
      </c>
      <c r="E6" s="264">
        <f t="shared" ref="E6:E21" si="0">SUM(B6:D6)</f>
        <v>380</v>
      </c>
    </row>
    <row r="7" spans="1:5" x14ac:dyDescent="0.35">
      <c r="A7" s="262" t="s">
        <v>162</v>
      </c>
      <c r="B7" s="263">
        <v>43</v>
      </c>
      <c r="C7" s="263">
        <v>296</v>
      </c>
      <c r="D7" s="263">
        <v>32</v>
      </c>
      <c r="E7" s="264">
        <f t="shared" si="0"/>
        <v>371</v>
      </c>
    </row>
    <row r="8" spans="1:5" x14ac:dyDescent="0.35">
      <c r="A8" s="262" t="s">
        <v>163</v>
      </c>
      <c r="B8" s="263">
        <v>18</v>
      </c>
      <c r="C8" s="263">
        <v>21</v>
      </c>
      <c r="D8" s="263">
        <v>16</v>
      </c>
      <c r="E8" s="264">
        <f t="shared" si="0"/>
        <v>55</v>
      </c>
    </row>
    <row r="9" spans="1:5" x14ac:dyDescent="0.35">
      <c r="A9" s="262" t="s">
        <v>164</v>
      </c>
      <c r="B9" s="263">
        <v>62</v>
      </c>
      <c r="C9" s="263">
        <v>139</v>
      </c>
      <c r="D9" s="263">
        <v>57</v>
      </c>
      <c r="E9" s="264">
        <f t="shared" si="0"/>
        <v>258</v>
      </c>
    </row>
    <row r="10" spans="1:5" x14ac:dyDescent="0.35">
      <c r="A10" s="262" t="s">
        <v>165</v>
      </c>
      <c r="B10" s="263">
        <v>2</v>
      </c>
      <c r="C10" s="263">
        <v>28</v>
      </c>
      <c r="D10" s="263">
        <v>1</v>
      </c>
      <c r="E10" s="264">
        <f t="shared" si="0"/>
        <v>31</v>
      </c>
    </row>
    <row r="11" spans="1:5" x14ac:dyDescent="0.35">
      <c r="A11" s="262" t="s">
        <v>166</v>
      </c>
      <c r="B11" s="263">
        <v>1</v>
      </c>
      <c r="C11" s="263">
        <v>23</v>
      </c>
      <c r="D11" s="263">
        <v>5</v>
      </c>
      <c r="E11" s="264">
        <f t="shared" si="0"/>
        <v>29</v>
      </c>
    </row>
    <row r="12" spans="1:5" x14ac:dyDescent="0.35">
      <c r="A12" s="262" t="s">
        <v>167</v>
      </c>
      <c r="B12" s="263">
        <v>33</v>
      </c>
      <c r="C12" s="263">
        <v>44</v>
      </c>
      <c r="D12" s="263">
        <v>26</v>
      </c>
      <c r="E12" s="264">
        <f t="shared" si="0"/>
        <v>103</v>
      </c>
    </row>
    <row r="13" spans="1:5" x14ac:dyDescent="0.35">
      <c r="A13" s="262" t="s">
        <v>168</v>
      </c>
      <c r="B13" s="263">
        <v>56</v>
      </c>
      <c r="C13" s="263">
        <v>23</v>
      </c>
      <c r="D13" s="263">
        <v>26</v>
      </c>
      <c r="E13" s="264">
        <f t="shared" si="0"/>
        <v>105</v>
      </c>
    </row>
    <row r="14" spans="1:5" x14ac:dyDescent="0.35">
      <c r="A14" s="262" t="s">
        <v>169</v>
      </c>
      <c r="B14" s="263">
        <v>1</v>
      </c>
      <c r="C14" s="263">
        <v>5</v>
      </c>
      <c r="D14" s="263">
        <v>0</v>
      </c>
      <c r="E14" s="264">
        <f t="shared" si="0"/>
        <v>6</v>
      </c>
    </row>
    <row r="15" spans="1:5" x14ac:dyDescent="0.35">
      <c r="A15" s="262" t="s">
        <v>170</v>
      </c>
      <c r="B15" s="263">
        <v>17</v>
      </c>
      <c r="C15" s="263">
        <v>63</v>
      </c>
      <c r="D15" s="263">
        <v>25</v>
      </c>
      <c r="E15" s="264">
        <f t="shared" si="0"/>
        <v>105</v>
      </c>
    </row>
    <row r="16" spans="1:5" x14ac:dyDescent="0.35">
      <c r="A16" s="262" t="s">
        <v>171</v>
      </c>
      <c r="B16" s="263">
        <v>35</v>
      </c>
      <c r="C16" s="263">
        <v>67</v>
      </c>
      <c r="D16" s="263">
        <v>3</v>
      </c>
      <c r="E16" s="264">
        <f t="shared" si="0"/>
        <v>105</v>
      </c>
    </row>
    <row r="17" spans="1:5" x14ac:dyDescent="0.35">
      <c r="A17" s="262" t="s">
        <v>172</v>
      </c>
      <c r="B17" s="263">
        <v>11</v>
      </c>
      <c r="C17" s="263">
        <v>97</v>
      </c>
      <c r="D17" s="263">
        <v>13</v>
      </c>
      <c r="E17" s="264">
        <f t="shared" si="0"/>
        <v>121</v>
      </c>
    </row>
    <row r="18" spans="1:5" x14ac:dyDescent="0.35">
      <c r="A18" s="262" t="s">
        <v>173</v>
      </c>
      <c r="B18" s="263">
        <v>5</v>
      </c>
      <c r="C18" s="263">
        <v>4</v>
      </c>
      <c r="D18" s="263">
        <v>0</v>
      </c>
      <c r="E18" s="264">
        <f t="shared" si="0"/>
        <v>9</v>
      </c>
    </row>
    <row r="19" spans="1:5" x14ac:dyDescent="0.35">
      <c r="A19" s="262" t="s">
        <v>174</v>
      </c>
      <c r="B19" s="263">
        <v>2</v>
      </c>
      <c r="C19" s="263">
        <v>12</v>
      </c>
      <c r="D19" s="263">
        <v>3</v>
      </c>
      <c r="E19" s="264">
        <f t="shared" si="0"/>
        <v>17</v>
      </c>
    </row>
    <row r="20" spans="1:5" x14ac:dyDescent="0.35">
      <c r="A20" s="265" t="s">
        <v>175</v>
      </c>
      <c r="B20" s="266">
        <v>0</v>
      </c>
      <c r="C20" s="266">
        <v>5</v>
      </c>
      <c r="D20" s="266">
        <v>0</v>
      </c>
      <c r="E20" s="267">
        <f t="shared" si="0"/>
        <v>5</v>
      </c>
    </row>
    <row r="21" spans="1:5" ht="21.75" thickBot="1" x14ac:dyDescent="0.4">
      <c r="A21" s="332" t="s">
        <v>129</v>
      </c>
      <c r="B21" s="333">
        <f>SUM(B5:B20)</f>
        <v>378</v>
      </c>
      <c r="C21" s="334">
        <f>SUM(C5:C20)</f>
        <v>1784</v>
      </c>
      <c r="D21" s="334">
        <f>SUM(D5:D20)</f>
        <v>251</v>
      </c>
      <c r="E21" s="334">
        <f t="shared" si="0"/>
        <v>2413</v>
      </c>
    </row>
    <row r="22" spans="1:5" ht="21.75" thickTop="1" x14ac:dyDescent="0.35"/>
    <row r="23" spans="1:5" x14ac:dyDescent="0.35">
      <c r="D23" s="260" t="s">
        <v>176</v>
      </c>
    </row>
  </sheetData>
  <mergeCells count="4">
    <mergeCell ref="A1:E1"/>
    <mergeCell ref="A2:E2"/>
    <mergeCell ref="A3:A4"/>
    <mergeCell ref="E3:E4"/>
  </mergeCells>
  <pageMargins left="0.67" right="0.24" top="0.38"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7E805-6CBC-4D4C-B966-E90F17ED900A}">
  <sheetPr>
    <pageSetUpPr fitToPage="1"/>
  </sheetPr>
  <dimension ref="A1:H28"/>
  <sheetViews>
    <sheetView zoomScale="80" zoomScaleNormal="80" workbookViewId="0">
      <selection activeCell="A3" sqref="A3:H4"/>
    </sheetView>
  </sheetViews>
  <sheetFormatPr defaultColWidth="15.75" defaultRowHeight="27.75" x14ac:dyDescent="0.65"/>
  <cols>
    <col min="1" max="1" width="20.75" style="257" bestFit="1" customWidth="1"/>
    <col min="2" max="2" width="23.25" style="258" customWidth="1"/>
    <col min="3" max="3" width="23.625" style="258" bestFit="1" customWidth="1"/>
    <col min="4" max="4" width="14.125" style="202" bestFit="1" customWidth="1"/>
    <col min="5" max="5" width="38.25" style="202" bestFit="1" customWidth="1"/>
    <col min="6" max="6" width="37.125" style="202" bestFit="1" customWidth="1"/>
    <col min="7" max="7" width="37.25" style="202" bestFit="1" customWidth="1"/>
    <col min="8" max="8" width="14.25" style="202" customWidth="1"/>
    <col min="9" max="16384" width="15.75" style="202"/>
  </cols>
  <sheetData>
    <row r="1" spans="1:8" ht="31.5" x14ac:dyDescent="0.75">
      <c r="A1" s="201" t="s">
        <v>121</v>
      </c>
      <c r="B1" s="201"/>
      <c r="C1" s="201"/>
      <c r="D1" s="201"/>
      <c r="E1" s="201"/>
      <c r="F1" s="201"/>
      <c r="G1" s="201"/>
      <c r="H1" s="201"/>
    </row>
    <row r="2" spans="1:8" ht="31.5" x14ac:dyDescent="0.75">
      <c r="A2" s="203" t="s">
        <v>122</v>
      </c>
      <c r="B2" s="203"/>
      <c r="C2" s="203"/>
      <c r="D2" s="203"/>
      <c r="E2" s="203"/>
      <c r="F2" s="203"/>
      <c r="G2" s="203"/>
      <c r="H2" s="203"/>
    </row>
    <row r="3" spans="1:8" s="204" customFormat="1" x14ac:dyDescent="0.65">
      <c r="A3" s="321" t="s">
        <v>0</v>
      </c>
      <c r="B3" s="321" t="s">
        <v>123</v>
      </c>
      <c r="C3" s="321" t="s">
        <v>124</v>
      </c>
      <c r="D3" s="321" t="s">
        <v>125</v>
      </c>
      <c r="E3" s="322" t="s">
        <v>126</v>
      </c>
      <c r="F3" s="322" t="s">
        <v>127</v>
      </c>
      <c r="G3" s="322" t="s">
        <v>128</v>
      </c>
      <c r="H3" s="323" t="s">
        <v>129</v>
      </c>
    </row>
    <row r="4" spans="1:8" s="204" customFormat="1" x14ac:dyDescent="0.65">
      <c r="A4" s="324"/>
      <c r="B4" s="324"/>
      <c r="C4" s="324"/>
      <c r="D4" s="324"/>
      <c r="E4" s="325" t="s">
        <v>130</v>
      </c>
      <c r="F4" s="325" t="s">
        <v>131</v>
      </c>
      <c r="G4" s="325" t="s">
        <v>132</v>
      </c>
      <c r="H4" s="326"/>
    </row>
    <row r="5" spans="1:8" x14ac:dyDescent="0.65">
      <c r="A5" s="205" t="s">
        <v>133</v>
      </c>
      <c r="B5" s="206" t="s">
        <v>134</v>
      </c>
      <c r="C5" s="207" t="s">
        <v>98</v>
      </c>
      <c r="D5" s="208"/>
      <c r="E5" s="209">
        <v>0</v>
      </c>
      <c r="F5" s="209">
        <v>1</v>
      </c>
      <c r="G5" s="209">
        <v>0</v>
      </c>
      <c r="H5" s="210">
        <f>SUM(E5:G5)</f>
        <v>1</v>
      </c>
    </row>
    <row r="6" spans="1:8" x14ac:dyDescent="0.65">
      <c r="A6" s="211"/>
      <c r="B6" s="212"/>
      <c r="C6" s="213" t="s">
        <v>135</v>
      </c>
      <c r="D6" s="214"/>
      <c r="E6" s="215">
        <v>0</v>
      </c>
      <c r="F6" s="215">
        <v>0</v>
      </c>
      <c r="G6" s="215">
        <v>0</v>
      </c>
      <c r="H6" s="210">
        <f t="shared" ref="H6:H24" si="0">SUM(E6:G6)</f>
        <v>0</v>
      </c>
    </row>
    <row r="7" spans="1:8" ht="28.5" thickBot="1" x14ac:dyDescent="0.7">
      <c r="A7" s="216" t="s">
        <v>136</v>
      </c>
      <c r="B7" s="217" t="s">
        <v>134</v>
      </c>
      <c r="C7" s="217" t="s">
        <v>96</v>
      </c>
      <c r="D7" s="218"/>
      <c r="E7" s="219">
        <v>0</v>
      </c>
      <c r="F7" s="219">
        <v>1</v>
      </c>
      <c r="G7" s="219">
        <v>2</v>
      </c>
      <c r="H7" s="220">
        <f t="shared" si="0"/>
        <v>3</v>
      </c>
    </row>
    <row r="8" spans="1:8" ht="29.25" thickTop="1" thickBot="1" x14ac:dyDescent="0.7">
      <c r="A8" s="221"/>
      <c r="B8" s="222"/>
      <c r="C8" s="222"/>
      <c r="D8" s="223" t="s">
        <v>137</v>
      </c>
      <c r="E8" s="224">
        <v>0</v>
      </c>
      <c r="F8" s="225">
        <v>2</v>
      </c>
      <c r="G8" s="225">
        <v>2</v>
      </c>
      <c r="H8" s="225">
        <f>SUM(E8:G8)</f>
        <v>4</v>
      </c>
    </row>
    <row r="9" spans="1:8" ht="28.5" thickTop="1" x14ac:dyDescent="0.65">
      <c r="A9" s="226" t="s">
        <v>52</v>
      </c>
      <c r="B9" s="227" t="s">
        <v>138</v>
      </c>
      <c r="C9" s="228" t="s">
        <v>85</v>
      </c>
      <c r="D9" s="229" t="s">
        <v>139</v>
      </c>
      <c r="E9" s="230">
        <v>1</v>
      </c>
      <c r="F9" s="230">
        <v>1</v>
      </c>
      <c r="G9" s="230">
        <v>2</v>
      </c>
      <c r="H9" s="231">
        <f t="shared" si="0"/>
        <v>4</v>
      </c>
    </row>
    <row r="10" spans="1:8" x14ac:dyDescent="0.65">
      <c r="A10" s="232"/>
      <c r="B10" s="233"/>
      <c r="C10" s="212"/>
      <c r="D10" s="234" t="s">
        <v>140</v>
      </c>
      <c r="E10" s="235">
        <v>0</v>
      </c>
      <c r="F10" s="235">
        <v>0</v>
      </c>
      <c r="G10" s="235">
        <v>0</v>
      </c>
      <c r="H10" s="236">
        <f t="shared" si="0"/>
        <v>0</v>
      </c>
    </row>
    <row r="11" spans="1:8" x14ac:dyDescent="0.65">
      <c r="A11" s="232"/>
      <c r="B11" s="233"/>
      <c r="C11" s="206" t="s">
        <v>141</v>
      </c>
      <c r="D11" s="237" t="s">
        <v>139</v>
      </c>
      <c r="E11" s="238">
        <v>2</v>
      </c>
      <c r="F11" s="238">
        <v>1</v>
      </c>
      <c r="G11" s="238">
        <v>5</v>
      </c>
      <c r="H11" s="239">
        <f t="shared" si="0"/>
        <v>8</v>
      </c>
    </row>
    <row r="12" spans="1:8" x14ac:dyDescent="0.65">
      <c r="A12" s="232"/>
      <c r="B12" s="233"/>
      <c r="C12" s="212"/>
      <c r="D12" s="234" t="s">
        <v>140</v>
      </c>
      <c r="E12" s="235">
        <v>0</v>
      </c>
      <c r="F12" s="235">
        <v>0</v>
      </c>
      <c r="G12" s="235">
        <v>0</v>
      </c>
      <c r="H12" s="236">
        <f t="shared" si="0"/>
        <v>0</v>
      </c>
    </row>
    <row r="13" spans="1:8" x14ac:dyDescent="0.65">
      <c r="A13" s="232"/>
      <c r="B13" s="233"/>
      <c r="C13" s="206" t="s">
        <v>58</v>
      </c>
      <c r="D13" s="237" t="s">
        <v>139</v>
      </c>
      <c r="E13" s="238">
        <v>2</v>
      </c>
      <c r="F13" s="238">
        <v>0</v>
      </c>
      <c r="G13" s="238">
        <v>2</v>
      </c>
      <c r="H13" s="239">
        <f t="shared" si="0"/>
        <v>4</v>
      </c>
    </row>
    <row r="14" spans="1:8" x14ac:dyDescent="0.65">
      <c r="A14" s="232"/>
      <c r="B14" s="233"/>
      <c r="C14" s="212"/>
      <c r="D14" s="234" t="s">
        <v>140</v>
      </c>
      <c r="E14" s="235">
        <v>8</v>
      </c>
      <c r="F14" s="235">
        <v>1</v>
      </c>
      <c r="G14" s="235">
        <v>5</v>
      </c>
      <c r="H14" s="236">
        <f t="shared" si="0"/>
        <v>14</v>
      </c>
    </row>
    <row r="15" spans="1:8" x14ac:dyDescent="0.65">
      <c r="A15" s="232"/>
      <c r="B15" s="233"/>
      <c r="C15" s="206" t="s">
        <v>142</v>
      </c>
      <c r="D15" s="237" t="s">
        <v>139</v>
      </c>
      <c r="E15" s="238">
        <v>0</v>
      </c>
      <c r="F15" s="238">
        <v>2</v>
      </c>
      <c r="G15" s="238">
        <v>0</v>
      </c>
      <c r="H15" s="239">
        <f t="shared" si="0"/>
        <v>2</v>
      </c>
    </row>
    <row r="16" spans="1:8" x14ac:dyDescent="0.65">
      <c r="A16" s="211"/>
      <c r="B16" s="212"/>
      <c r="C16" s="212"/>
      <c r="D16" s="234" t="s">
        <v>140</v>
      </c>
      <c r="E16" s="235">
        <v>0</v>
      </c>
      <c r="F16" s="235">
        <v>0</v>
      </c>
      <c r="G16" s="236">
        <v>0</v>
      </c>
      <c r="H16" s="236">
        <f t="shared" si="0"/>
        <v>0</v>
      </c>
    </row>
    <row r="17" spans="1:8" x14ac:dyDescent="0.65">
      <c r="A17" s="205" t="s">
        <v>133</v>
      </c>
      <c r="B17" s="206" t="s">
        <v>143</v>
      </c>
      <c r="C17" s="206" t="s">
        <v>143</v>
      </c>
      <c r="D17" s="237" t="s">
        <v>139</v>
      </c>
      <c r="E17" s="238">
        <v>0</v>
      </c>
      <c r="F17" s="238">
        <v>1</v>
      </c>
      <c r="G17" s="239">
        <v>0</v>
      </c>
      <c r="H17" s="239">
        <f t="shared" si="0"/>
        <v>1</v>
      </c>
    </row>
    <row r="18" spans="1:8" x14ac:dyDescent="0.65">
      <c r="A18" s="211"/>
      <c r="B18" s="212"/>
      <c r="C18" s="212"/>
      <c r="D18" s="234" t="s">
        <v>140</v>
      </c>
      <c r="E18" s="235">
        <v>4</v>
      </c>
      <c r="F18" s="235">
        <v>3</v>
      </c>
      <c r="G18" s="236">
        <v>6</v>
      </c>
      <c r="H18" s="236">
        <f t="shared" si="0"/>
        <v>13</v>
      </c>
    </row>
    <row r="19" spans="1:8" x14ac:dyDescent="0.65">
      <c r="A19" s="205" t="s">
        <v>144</v>
      </c>
      <c r="B19" s="206" t="s">
        <v>56</v>
      </c>
      <c r="C19" s="206" t="s">
        <v>56</v>
      </c>
      <c r="D19" s="237" t="s">
        <v>139</v>
      </c>
      <c r="E19" s="238">
        <v>0</v>
      </c>
      <c r="F19" s="238">
        <v>1</v>
      </c>
      <c r="G19" s="238">
        <v>1</v>
      </c>
      <c r="H19" s="239">
        <f t="shared" si="0"/>
        <v>2</v>
      </c>
    </row>
    <row r="20" spans="1:8" x14ac:dyDescent="0.65">
      <c r="A20" s="211"/>
      <c r="B20" s="212"/>
      <c r="C20" s="212"/>
      <c r="D20" s="234" t="s">
        <v>140</v>
      </c>
      <c r="E20" s="235">
        <v>0</v>
      </c>
      <c r="F20" s="235">
        <v>0</v>
      </c>
      <c r="G20" s="235">
        <v>1</v>
      </c>
      <c r="H20" s="236">
        <f t="shared" si="0"/>
        <v>1</v>
      </c>
    </row>
    <row r="21" spans="1:8" x14ac:dyDescent="0.65">
      <c r="A21" s="226" t="s">
        <v>145</v>
      </c>
      <c r="B21" s="227" t="s">
        <v>145</v>
      </c>
      <c r="C21" s="227" t="s">
        <v>146</v>
      </c>
      <c r="D21" s="240" t="s">
        <v>139</v>
      </c>
      <c r="E21" s="241">
        <v>0</v>
      </c>
      <c r="F21" s="241">
        <v>0</v>
      </c>
      <c r="G21" s="241">
        <v>0</v>
      </c>
      <c r="H21" s="242">
        <f t="shared" si="0"/>
        <v>0</v>
      </c>
    </row>
    <row r="22" spans="1:8" ht="28.5" thickBot="1" x14ac:dyDescent="0.7">
      <c r="A22" s="243"/>
      <c r="B22" s="244"/>
      <c r="C22" s="244"/>
      <c r="D22" s="245" t="s">
        <v>140</v>
      </c>
      <c r="E22" s="246">
        <v>0</v>
      </c>
      <c r="F22" s="246">
        <v>0</v>
      </c>
      <c r="G22" s="246">
        <v>0</v>
      </c>
      <c r="H22" s="247">
        <f t="shared" si="0"/>
        <v>0</v>
      </c>
    </row>
    <row r="23" spans="1:8" ht="29.25" thickTop="1" thickBot="1" x14ac:dyDescent="0.7">
      <c r="A23" s="221"/>
      <c r="B23" s="222"/>
      <c r="C23" s="222"/>
      <c r="D23" s="223" t="s">
        <v>147</v>
      </c>
      <c r="E23" s="224">
        <v>17</v>
      </c>
      <c r="F23" s="225">
        <v>10</v>
      </c>
      <c r="G23" s="225">
        <v>22</v>
      </c>
      <c r="H23" s="225">
        <f>SUM(E23:G23)</f>
        <v>49</v>
      </c>
    </row>
    <row r="24" spans="1:8" ht="29.25" thickTop="1" thickBot="1" x14ac:dyDescent="0.7">
      <c r="A24" s="248" t="s">
        <v>52</v>
      </c>
      <c r="B24" s="249" t="s">
        <v>148</v>
      </c>
      <c r="C24" s="249" t="s">
        <v>149</v>
      </c>
      <c r="D24" s="250"/>
      <c r="E24" s="241">
        <v>78</v>
      </c>
      <c r="F24" s="251">
        <v>51</v>
      </c>
      <c r="G24" s="251">
        <v>1</v>
      </c>
      <c r="H24" s="252">
        <f t="shared" si="0"/>
        <v>130</v>
      </c>
    </row>
    <row r="25" spans="1:8" ht="29.25" thickTop="1" thickBot="1" x14ac:dyDescent="0.7">
      <c r="A25" s="253"/>
      <c r="B25" s="254"/>
      <c r="C25" s="253"/>
      <c r="D25" s="254" t="s">
        <v>150</v>
      </c>
      <c r="E25" s="255">
        <v>78</v>
      </c>
      <c r="F25" s="255">
        <v>51</v>
      </c>
      <c r="G25" s="255">
        <v>1</v>
      </c>
      <c r="H25" s="256">
        <f>SUM(E25:G25)</f>
        <v>130</v>
      </c>
    </row>
    <row r="26" spans="1:8" ht="28.5" thickTop="1" x14ac:dyDescent="0.65"/>
    <row r="28" spans="1:8" x14ac:dyDescent="0.65">
      <c r="G28" s="202" t="s">
        <v>151</v>
      </c>
    </row>
  </sheetData>
  <mergeCells count="7">
    <mergeCell ref="A1:H1"/>
    <mergeCell ref="A2:H2"/>
    <mergeCell ref="A3:A4"/>
    <mergeCell ref="B3:B4"/>
    <mergeCell ref="C3:C4"/>
    <mergeCell ref="D3:D4"/>
    <mergeCell ref="H3:H4"/>
  </mergeCells>
  <pageMargins left="0.7" right="0.7" top="0.75" bottom="0.75" header="0.3" footer="0.3"/>
  <pageSetup paperSize="9" scale="67"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91900-6671-4482-8BA3-47A4DC62B15A}">
  <dimension ref="A1:Q82"/>
  <sheetViews>
    <sheetView zoomScale="110" zoomScaleNormal="110" workbookViewId="0">
      <selection activeCell="S8" sqref="S8"/>
    </sheetView>
  </sheetViews>
  <sheetFormatPr defaultRowHeight="18" x14ac:dyDescent="0.4"/>
  <cols>
    <col min="1" max="1" width="2.625" style="308" customWidth="1"/>
    <col min="2" max="2" width="29" style="274" customWidth="1"/>
    <col min="3" max="3" width="7.875" style="308" customWidth="1"/>
    <col min="4" max="4" width="9.5" style="308" customWidth="1"/>
    <col min="5" max="5" width="7.875" style="308" customWidth="1"/>
    <col min="6" max="6" width="9.5" style="308" customWidth="1"/>
    <col min="7" max="7" width="7.875" style="308" customWidth="1"/>
    <col min="8" max="8" width="9.5" style="312" customWidth="1"/>
    <col min="9" max="10" width="9.5" style="308" customWidth="1"/>
    <col min="11" max="12" width="9.125" style="308" hidden="1" customWidth="1"/>
    <col min="13" max="13" width="9.125" style="308" customWidth="1"/>
    <col min="14" max="14" width="8.25" style="311" customWidth="1"/>
    <col min="15" max="15" width="8.25" style="308" customWidth="1"/>
    <col min="16" max="16384" width="9" style="274"/>
  </cols>
  <sheetData>
    <row r="1" spans="1:15" s="270" customFormat="1" ht="26.25" x14ac:dyDescent="0.55000000000000004">
      <c r="A1" s="268"/>
      <c r="B1" s="269" t="s">
        <v>177</v>
      </c>
      <c r="C1" s="269"/>
      <c r="D1" s="269"/>
      <c r="E1" s="269"/>
      <c r="F1" s="269"/>
      <c r="G1" s="269"/>
      <c r="H1" s="269"/>
      <c r="I1" s="269"/>
      <c r="J1" s="269"/>
      <c r="K1" s="269"/>
      <c r="L1" s="269"/>
      <c r="M1" s="269"/>
      <c r="N1" s="269"/>
      <c r="O1" s="269"/>
    </row>
    <row r="2" spans="1:15" s="273" customFormat="1" ht="18.75" customHeight="1" x14ac:dyDescent="0.5">
      <c r="A2" s="271" t="s">
        <v>38</v>
      </c>
      <c r="B2" s="313" t="s">
        <v>178</v>
      </c>
      <c r="C2" s="313" t="s">
        <v>179</v>
      </c>
      <c r="D2" s="313"/>
      <c r="E2" s="313"/>
      <c r="F2" s="313"/>
      <c r="G2" s="313"/>
      <c r="H2" s="313"/>
      <c r="I2" s="313"/>
      <c r="J2" s="313"/>
      <c r="K2" s="313"/>
      <c r="L2" s="313"/>
      <c r="M2" s="313"/>
      <c r="N2" s="314" t="s">
        <v>129</v>
      </c>
      <c r="O2" s="314" t="s">
        <v>46</v>
      </c>
    </row>
    <row r="3" spans="1:15" ht="18.75" customHeight="1" x14ac:dyDescent="0.4">
      <c r="A3" s="271"/>
      <c r="B3" s="313"/>
      <c r="C3" s="314" t="s">
        <v>180</v>
      </c>
      <c r="D3" s="314"/>
      <c r="E3" s="313" t="s">
        <v>181</v>
      </c>
      <c r="F3" s="313"/>
      <c r="G3" s="313"/>
      <c r="H3" s="313"/>
      <c r="I3" s="315" t="s">
        <v>182</v>
      </c>
      <c r="J3" s="314" t="s">
        <v>183</v>
      </c>
      <c r="K3" s="314" t="s">
        <v>184</v>
      </c>
      <c r="L3" s="314"/>
      <c r="M3" s="315" t="s">
        <v>185</v>
      </c>
      <c r="N3" s="314"/>
      <c r="O3" s="314"/>
    </row>
    <row r="4" spans="1:15" s="275" customFormat="1" ht="18.75" customHeight="1" x14ac:dyDescent="0.45">
      <c r="A4" s="271"/>
      <c r="B4" s="313"/>
      <c r="C4" s="314"/>
      <c r="D4" s="314"/>
      <c r="E4" s="316" t="s">
        <v>186</v>
      </c>
      <c r="F4" s="316"/>
      <c r="G4" s="316" t="s">
        <v>187</v>
      </c>
      <c r="H4" s="316"/>
      <c r="I4" s="315"/>
      <c r="J4" s="314"/>
      <c r="K4" s="314"/>
      <c r="L4" s="314"/>
      <c r="M4" s="315"/>
      <c r="N4" s="314"/>
      <c r="O4" s="314"/>
    </row>
    <row r="5" spans="1:15" s="276" customFormat="1" ht="18.75" customHeight="1" x14ac:dyDescent="0.2">
      <c r="A5" s="271"/>
      <c r="B5" s="313"/>
      <c r="C5" s="317" t="s">
        <v>188</v>
      </c>
      <c r="D5" s="317" t="s">
        <v>189</v>
      </c>
      <c r="E5" s="317" t="s">
        <v>188</v>
      </c>
      <c r="F5" s="317" t="s">
        <v>189</v>
      </c>
      <c r="G5" s="317" t="s">
        <v>188</v>
      </c>
      <c r="H5" s="317" t="s">
        <v>189</v>
      </c>
      <c r="I5" s="317" t="s">
        <v>189</v>
      </c>
      <c r="J5" s="314"/>
      <c r="K5" s="317" t="s">
        <v>186</v>
      </c>
      <c r="L5" s="317" t="s">
        <v>187</v>
      </c>
      <c r="M5" s="315"/>
      <c r="N5" s="314"/>
      <c r="O5" s="314"/>
    </row>
    <row r="6" spans="1:15" s="281" customFormat="1" ht="18" customHeight="1" x14ac:dyDescent="0.2">
      <c r="A6" s="277">
        <v>1</v>
      </c>
      <c r="B6" s="278" t="s">
        <v>190</v>
      </c>
      <c r="C6" s="277">
        <v>30</v>
      </c>
      <c r="D6" s="319">
        <v>1</v>
      </c>
      <c r="E6" s="277">
        <v>31</v>
      </c>
      <c r="F6" s="319">
        <v>9</v>
      </c>
      <c r="G6" s="277" t="s">
        <v>191</v>
      </c>
      <c r="H6" s="319">
        <v>2</v>
      </c>
      <c r="I6" s="277">
        <v>1</v>
      </c>
      <c r="J6" s="319">
        <v>1</v>
      </c>
      <c r="K6" s="279" t="s">
        <v>191</v>
      </c>
      <c r="L6" s="279" t="s">
        <v>191</v>
      </c>
      <c r="M6" s="279" t="s">
        <v>191</v>
      </c>
      <c r="N6" s="320">
        <f>SUM(C6:M6)</f>
        <v>75</v>
      </c>
      <c r="O6" s="277"/>
    </row>
    <row r="7" spans="1:15" s="281" customFormat="1" ht="18" customHeight="1" x14ac:dyDescent="0.2">
      <c r="A7" s="277">
        <v>2</v>
      </c>
      <c r="B7" s="278" t="s">
        <v>192</v>
      </c>
      <c r="C7" s="277">
        <v>14</v>
      </c>
      <c r="D7" s="319">
        <v>1</v>
      </c>
      <c r="E7" s="277">
        <v>88</v>
      </c>
      <c r="F7" s="319">
        <v>10</v>
      </c>
      <c r="G7" s="277"/>
      <c r="H7" s="319">
        <v>4</v>
      </c>
      <c r="I7" s="277" t="s">
        <v>191</v>
      </c>
      <c r="J7" s="319" t="s">
        <v>191</v>
      </c>
      <c r="K7" s="279" t="s">
        <v>191</v>
      </c>
      <c r="L7" s="279" t="s">
        <v>191</v>
      </c>
      <c r="M7" s="279" t="s">
        <v>191</v>
      </c>
      <c r="N7" s="320">
        <f>SUM(C7:M7)</f>
        <v>117</v>
      </c>
      <c r="O7" s="277"/>
    </row>
    <row r="8" spans="1:15" s="281" customFormat="1" ht="18" customHeight="1" x14ac:dyDescent="0.2">
      <c r="A8" s="277">
        <v>3</v>
      </c>
      <c r="B8" s="278" t="s">
        <v>193</v>
      </c>
      <c r="C8" s="277">
        <v>11</v>
      </c>
      <c r="D8" s="319">
        <v>1</v>
      </c>
      <c r="E8" s="277">
        <v>51</v>
      </c>
      <c r="F8" s="319">
        <v>8</v>
      </c>
      <c r="G8" s="277" t="s">
        <v>191</v>
      </c>
      <c r="H8" s="319">
        <v>3</v>
      </c>
      <c r="I8" s="277" t="s">
        <v>191</v>
      </c>
      <c r="J8" s="319" t="s">
        <v>191</v>
      </c>
      <c r="K8" s="279" t="s">
        <v>191</v>
      </c>
      <c r="L8" s="279" t="s">
        <v>191</v>
      </c>
      <c r="M8" s="279" t="s">
        <v>191</v>
      </c>
      <c r="N8" s="320">
        <f t="shared" ref="N8:N28" si="0">SUM(C8:M8)</f>
        <v>74</v>
      </c>
      <c r="O8" s="277"/>
    </row>
    <row r="9" spans="1:15" s="281" customFormat="1" ht="18" customHeight="1" x14ac:dyDescent="0.2">
      <c r="A9" s="277">
        <v>4</v>
      </c>
      <c r="B9" s="278" t="s">
        <v>194</v>
      </c>
      <c r="C9" s="277">
        <v>17</v>
      </c>
      <c r="D9" s="319">
        <v>1</v>
      </c>
      <c r="E9" s="277">
        <v>72</v>
      </c>
      <c r="F9" s="319">
        <v>11</v>
      </c>
      <c r="G9" s="277" t="s">
        <v>191</v>
      </c>
      <c r="H9" s="319">
        <v>4</v>
      </c>
      <c r="I9" s="277">
        <v>1</v>
      </c>
      <c r="J9" s="319">
        <v>2</v>
      </c>
      <c r="K9" s="279" t="s">
        <v>191</v>
      </c>
      <c r="L9" s="279" t="s">
        <v>191</v>
      </c>
      <c r="M9" s="279" t="s">
        <v>191</v>
      </c>
      <c r="N9" s="320">
        <f t="shared" si="0"/>
        <v>108</v>
      </c>
      <c r="O9" s="277"/>
    </row>
    <row r="10" spans="1:15" s="281" customFormat="1" ht="18" customHeight="1" x14ac:dyDescent="0.2">
      <c r="A10" s="277">
        <v>5</v>
      </c>
      <c r="B10" s="278" t="s">
        <v>195</v>
      </c>
      <c r="C10" s="277">
        <v>6</v>
      </c>
      <c r="D10" s="319">
        <v>1</v>
      </c>
      <c r="E10" s="277">
        <v>48</v>
      </c>
      <c r="F10" s="319">
        <v>9</v>
      </c>
      <c r="G10" s="277" t="s">
        <v>191</v>
      </c>
      <c r="H10" s="319">
        <v>5</v>
      </c>
      <c r="I10" s="277" t="s">
        <v>191</v>
      </c>
      <c r="J10" s="319" t="s">
        <v>191</v>
      </c>
      <c r="K10" s="279" t="s">
        <v>191</v>
      </c>
      <c r="L10" s="279" t="s">
        <v>191</v>
      </c>
      <c r="M10" s="279" t="s">
        <v>191</v>
      </c>
      <c r="N10" s="320">
        <f t="shared" si="0"/>
        <v>69</v>
      </c>
      <c r="O10" s="277"/>
    </row>
    <row r="11" spans="1:15" s="281" customFormat="1" ht="18" customHeight="1" x14ac:dyDescent="0.2">
      <c r="A11" s="277">
        <v>6</v>
      </c>
      <c r="B11" s="278" t="s">
        <v>196</v>
      </c>
      <c r="C11" s="277" t="s">
        <v>191</v>
      </c>
      <c r="D11" s="319" t="s">
        <v>191</v>
      </c>
      <c r="E11" s="277">
        <v>17</v>
      </c>
      <c r="F11" s="319">
        <v>6</v>
      </c>
      <c r="G11" s="277">
        <v>15</v>
      </c>
      <c r="H11" s="319">
        <v>10</v>
      </c>
      <c r="I11" s="277" t="s">
        <v>191</v>
      </c>
      <c r="J11" s="319" t="s">
        <v>191</v>
      </c>
      <c r="K11" s="279" t="s">
        <v>191</v>
      </c>
      <c r="L11" s="279" t="s">
        <v>191</v>
      </c>
      <c r="M11" s="279" t="s">
        <v>191</v>
      </c>
      <c r="N11" s="320">
        <f>SUM(C11:M11)</f>
        <v>48</v>
      </c>
      <c r="O11" s="277"/>
    </row>
    <row r="12" spans="1:15" s="281" customFormat="1" ht="18" customHeight="1" x14ac:dyDescent="0.2">
      <c r="A12" s="277"/>
      <c r="B12" s="282" t="s">
        <v>197</v>
      </c>
      <c r="C12" s="283"/>
      <c r="D12" s="283"/>
      <c r="E12" s="283"/>
      <c r="F12" s="283"/>
      <c r="G12" s="283"/>
      <c r="H12" s="283"/>
      <c r="I12" s="283"/>
      <c r="J12" s="283"/>
      <c r="K12" s="283"/>
      <c r="L12" s="283"/>
      <c r="M12" s="283"/>
      <c r="N12" s="283"/>
      <c r="O12" s="284"/>
    </row>
    <row r="13" spans="1:15" s="281" customFormat="1" ht="18" customHeight="1" x14ac:dyDescent="0.2">
      <c r="A13" s="277">
        <v>7</v>
      </c>
      <c r="B13" s="278" t="s">
        <v>198</v>
      </c>
      <c r="C13" s="277" t="s">
        <v>191</v>
      </c>
      <c r="D13" s="319">
        <v>2</v>
      </c>
      <c r="E13" s="277" t="s">
        <v>191</v>
      </c>
      <c r="F13" s="319">
        <v>15</v>
      </c>
      <c r="G13" s="277" t="s">
        <v>191</v>
      </c>
      <c r="H13" s="319">
        <v>12</v>
      </c>
      <c r="I13" s="277" t="s">
        <v>191</v>
      </c>
      <c r="J13" s="319">
        <v>7</v>
      </c>
      <c r="K13" s="277" t="s">
        <v>191</v>
      </c>
      <c r="L13" s="279" t="s">
        <v>191</v>
      </c>
      <c r="M13" s="279" t="s">
        <v>191</v>
      </c>
      <c r="N13" s="320">
        <f>SUM(C13:M13)</f>
        <v>36</v>
      </c>
      <c r="O13" s="277"/>
    </row>
    <row r="14" spans="1:15" s="281" customFormat="1" ht="18" customHeight="1" x14ac:dyDescent="0.2">
      <c r="A14" s="277">
        <v>8</v>
      </c>
      <c r="B14" s="278" t="s">
        <v>199</v>
      </c>
      <c r="C14" s="277" t="s">
        <v>191</v>
      </c>
      <c r="D14" s="319" t="s">
        <v>191</v>
      </c>
      <c r="E14" s="277" t="s">
        <v>191</v>
      </c>
      <c r="F14" s="319">
        <v>20</v>
      </c>
      <c r="G14" s="277" t="s">
        <v>191</v>
      </c>
      <c r="H14" s="319">
        <v>6</v>
      </c>
      <c r="I14" s="277" t="s">
        <v>191</v>
      </c>
      <c r="J14" s="319" t="s">
        <v>191</v>
      </c>
      <c r="K14" s="277" t="s">
        <v>191</v>
      </c>
      <c r="L14" s="277" t="s">
        <v>191</v>
      </c>
      <c r="M14" s="277" t="s">
        <v>191</v>
      </c>
      <c r="N14" s="320">
        <f t="shared" ref="N14:N17" si="1">SUM(C14:M14)</f>
        <v>26</v>
      </c>
      <c r="O14" s="277"/>
    </row>
    <row r="15" spans="1:15" s="281" customFormat="1" ht="18" customHeight="1" x14ac:dyDescent="0.2">
      <c r="A15" s="277">
        <v>9</v>
      </c>
      <c r="B15" s="278" t="s">
        <v>200</v>
      </c>
      <c r="C15" s="277" t="s">
        <v>191</v>
      </c>
      <c r="D15" s="319" t="s">
        <v>191</v>
      </c>
      <c r="E15" s="277" t="s">
        <v>191</v>
      </c>
      <c r="F15" s="319">
        <v>6</v>
      </c>
      <c r="G15" s="277" t="s">
        <v>191</v>
      </c>
      <c r="H15" s="319">
        <v>6</v>
      </c>
      <c r="I15" s="277" t="s">
        <v>191</v>
      </c>
      <c r="J15" s="319" t="s">
        <v>191</v>
      </c>
      <c r="K15" s="277" t="s">
        <v>191</v>
      </c>
      <c r="L15" s="277" t="s">
        <v>191</v>
      </c>
      <c r="M15" s="277" t="s">
        <v>191</v>
      </c>
      <c r="N15" s="320">
        <f t="shared" si="1"/>
        <v>12</v>
      </c>
      <c r="O15" s="277"/>
    </row>
    <row r="16" spans="1:15" s="281" customFormat="1" ht="18" customHeight="1" x14ac:dyDescent="0.2">
      <c r="A16" s="277">
        <v>10</v>
      </c>
      <c r="B16" s="278" t="s">
        <v>201</v>
      </c>
      <c r="C16" s="277" t="s">
        <v>191</v>
      </c>
      <c r="D16" s="319" t="s">
        <v>191</v>
      </c>
      <c r="E16" s="277" t="s">
        <v>191</v>
      </c>
      <c r="F16" s="319">
        <v>8</v>
      </c>
      <c r="G16" s="277" t="s">
        <v>191</v>
      </c>
      <c r="H16" s="319" t="s">
        <v>191</v>
      </c>
      <c r="I16" s="277" t="s">
        <v>191</v>
      </c>
      <c r="J16" s="319" t="s">
        <v>191</v>
      </c>
      <c r="K16" s="277" t="s">
        <v>191</v>
      </c>
      <c r="L16" s="277" t="s">
        <v>191</v>
      </c>
      <c r="M16" s="277" t="s">
        <v>191</v>
      </c>
      <c r="N16" s="320">
        <f t="shared" si="1"/>
        <v>8</v>
      </c>
      <c r="O16" s="277"/>
    </row>
    <row r="17" spans="1:17" s="281" customFormat="1" ht="18" customHeight="1" x14ac:dyDescent="0.2">
      <c r="A17" s="277">
        <v>11</v>
      </c>
      <c r="B17" s="278" t="s">
        <v>202</v>
      </c>
      <c r="C17" s="277" t="s">
        <v>191</v>
      </c>
      <c r="D17" s="319" t="s">
        <v>191</v>
      </c>
      <c r="E17" s="277" t="s">
        <v>191</v>
      </c>
      <c r="F17" s="319">
        <v>8</v>
      </c>
      <c r="G17" s="277" t="s">
        <v>191</v>
      </c>
      <c r="H17" s="319">
        <v>2</v>
      </c>
      <c r="I17" s="277" t="s">
        <v>191</v>
      </c>
      <c r="J17" s="319">
        <v>1</v>
      </c>
      <c r="K17" s="277" t="s">
        <v>191</v>
      </c>
      <c r="L17" s="277" t="s">
        <v>191</v>
      </c>
      <c r="M17" s="277" t="s">
        <v>191</v>
      </c>
      <c r="N17" s="320">
        <f t="shared" si="1"/>
        <v>11</v>
      </c>
      <c r="O17" s="277"/>
    </row>
    <row r="18" spans="1:17" s="281" customFormat="1" ht="18" customHeight="1" x14ac:dyDescent="0.2">
      <c r="A18" s="277">
        <v>12</v>
      </c>
      <c r="B18" s="278" t="s">
        <v>203</v>
      </c>
      <c r="C18" s="277" t="s">
        <v>191</v>
      </c>
      <c r="D18" s="319" t="s">
        <v>191</v>
      </c>
      <c r="E18" s="277" t="s">
        <v>191</v>
      </c>
      <c r="F18" s="319">
        <v>6</v>
      </c>
      <c r="G18" s="277" t="s">
        <v>191</v>
      </c>
      <c r="H18" s="319">
        <v>42</v>
      </c>
      <c r="I18" s="277" t="s">
        <v>191</v>
      </c>
      <c r="J18" s="319" t="s">
        <v>191</v>
      </c>
      <c r="K18" s="277" t="s">
        <v>191</v>
      </c>
      <c r="L18" s="277" t="s">
        <v>191</v>
      </c>
      <c r="M18" s="277" t="s">
        <v>191</v>
      </c>
      <c r="N18" s="320">
        <f>SUM(C18:M18)</f>
        <v>48</v>
      </c>
      <c r="O18" s="277"/>
    </row>
    <row r="19" spans="1:17" s="281" customFormat="1" ht="18" customHeight="1" x14ac:dyDescent="0.2">
      <c r="A19" s="277">
        <v>13</v>
      </c>
      <c r="B19" s="278" t="s">
        <v>204</v>
      </c>
      <c r="C19" s="277" t="s">
        <v>191</v>
      </c>
      <c r="D19" s="319" t="s">
        <v>191</v>
      </c>
      <c r="E19" s="277" t="s">
        <v>191</v>
      </c>
      <c r="F19" s="319">
        <v>6</v>
      </c>
      <c r="G19" s="277" t="s">
        <v>191</v>
      </c>
      <c r="H19" s="319">
        <v>3</v>
      </c>
      <c r="I19" s="277" t="s">
        <v>191</v>
      </c>
      <c r="J19" s="319" t="s">
        <v>191</v>
      </c>
      <c r="K19" s="277" t="s">
        <v>191</v>
      </c>
      <c r="L19" s="277" t="s">
        <v>191</v>
      </c>
      <c r="M19" s="277" t="s">
        <v>191</v>
      </c>
      <c r="N19" s="320">
        <f t="shared" si="0"/>
        <v>9</v>
      </c>
      <c r="O19" s="277"/>
    </row>
    <row r="20" spans="1:17" s="281" customFormat="1" ht="18" customHeight="1" x14ac:dyDescent="0.2">
      <c r="A20" s="277">
        <v>14</v>
      </c>
      <c r="B20" s="278" t="s">
        <v>205</v>
      </c>
      <c r="C20" s="277" t="s">
        <v>191</v>
      </c>
      <c r="D20" s="319">
        <v>1</v>
      </c>
      <c r="E20" s="277" t="s">
        <v>191</v>
      </c>
      <c r="F20" s="319">
        <v>6</v>
      </c>
      <c r="G20" s="277" t="s">
        <v>191</v>
      </c>
      <c r="H20" s="319">
        <v>4</v>
      </c>
      <c r="I20" s="277" t="s">
        <v>191</v>
      </c>
      <c r="J20" s="319" t="s">
        <v>191</v>
      </c>
      <c r="K20" s="277" t="s">
        <v>191</v>
      </c>
      <c r="L20" s="277" t="s">
        <v>191</v>
      </c>
      <c r="M20" s="277">
        <v>6</v>
      </c>
      <c r="N20" s="320">
        <f t="shared" si="0"/>
        <v>17</v>
      </c>
      <c r="O20" s="277"/>
    </row>
    <row r="21" spans="1:17" s="281" customFormat="1" ht="18" customHeight="1" x14ac:dyDescent="0.2">
      <c r="A21" s="277">
        <v>15</v>
      </c>
      <c r="B21" s="278" t="s">
        <v>206</v>
      </c>
      <c r="C21" s="277" t="s">
        <v>191</v>
      </c>
      <c r="D21" s="319">
        <v>2</v>
      </c>
      <c r="E21" s="277" t="s">
        <v>191</v>
      </c>
      <c r="F21" s="319">
        <v>22</v>
      </c>
      <c r="G21" s="277" t="s">
        <v>191</v>
      </c>
      <c r="H21" s="319">
        <v>10</v>
      </c>
      <c r="I21" s="277" t="s">
        <v>191</v>
      </c>
      <c r="J21" s="319" t="s">
        <v>191</v>
      </c>
      <c r="K21" s="277" t="s">
        <v>191</v>
      </c>
      <c r="L21" s="277" t="s">
        <v>191</v>
      </c>
      <c r="M21" s="277" t="s">
        <v>191</v>
      </c>
      <c r="N21" s="320">
        <f t="shared" si="0"/>
        <v>34</v>
      </c>
      <c r="O21" s="277"/>
    </row>
    <row r="22" spans="1:17" s="281" customFormat="1" ht="18" customHeight="1" x14ac:dyDescent="0.2">
      <c r="A22" s="277">
        <v>16</v>
      </c>
      <c r="B22" s="285" t="s">
        <v>207</v>
      </c>
      <c r="C22" s="277" t="s">
        <v>191</v>
      </c>
      <c r="D22" s="319">
        <v>1</v>
      </c>
      <c r="E22" s="277" t="s">
        <v>191</v>
      </c>
      <c r="F22" s="319">
        <v>19</v>
      </c>
      <c r="G22" s="277" t="s">
        <v>191</v>
      </c>
      <c r="H22" s="319">
        <v>11</v>
      </c>
      <c r="I22" s="277" t="s">
        <v>191</v>
      </c>
      <c r="J22" s="319" t="s">
        <v>191</v>
      </c>
      <c r="K22" s="277" t="s">
        <v>191</v>
      </c>
      <c r="L22" s="279" t="s">
        <v>191</v>
      </c>
      <c r="M22" s="279" t="s">
        <v>191</v>
      </c>
      <c r="N22" s="320">
        <f t="shared" si="0"/>
        <v>31</v>
      </c>
      <c r="O22" s="277"/>
    </row>
    <row r="23" spans="1:17" s="281" customFormat="1" ht="18" customHeight="1" x14ac:dyDescent="0.2">
      <c r="A23" s="277">
        <v>17</v>
      </c>
      <c r="B23" s="278" t="s">
        <v>208</v>
      </c>
      <c r="C23" s="277" t="s">
        <v>191</v>
      </c>
      <c r="D23" s="319" t="s">
        <v>191</v>
      </c>
      <c r="E23" s="277" t="s">
        <v>191</v>
      </c>
      <c r="F23" s="319">
        <v>3</v>
      </c>
      <c r="G23" s="277" t="s">
        <v>191</v>
      </c>
      <c r="H23" s="319">
        <v>2</v>
      </c>
      <c r="I23" s="277" t="s">
        <v>191</v>
      </c>
      <c r="J23" s="319" t="s">
        <v>191</v>
      </c>
      <c r="K23" s="277" t="s">
        <v>191</v>
      </c>
      <c r="L23" s="279" t="s">
        <v>191</v>
      </c>
      <c r="M23" s="279" t="s">
        <v>191</v>
      </c>
      <c r="N23" s="320">
        <f t="shared" si="0"/>
        <v>5</v>
      </c>
      <c r="O23" s="277"/>
    </row>
    <row r="24" spans="1:17" s="281" customFormat="1" ht="18" customHeight="1" x14ac:dyDescent="0.2">
      <c r="A24" s="277">
        <v>18</v>
      </c>
      <c r="B24" s="278" t="s">
        <v>209</v>
      </c>
      <c r="C24" s="277" t="s">
        <v>191</v>
      </c>
      <c r="D24" s="319" t="s">
        <v>191</v>
      </c>
      <c r="E24" s="277" t="s">
        <v>191</v>
      </c>
      <c r="F24" s="319">
        <v>3</v>
      </c>
      <c r="G24" s="277" t="s">
        <v>191</v>
      </c>
      <c r="H24" s="319">
        <v>2</v>
      </c>
      <c r="I24" s="277" t="s">
        <v>191</v>
      </c>
      <c r="J24" s="319" t="s">
        <v>191</v>
      </c>
      <c r="K24" s="277" t="s">
        <v>191</v>
      </c>
      <c r="L24" s="279" t="s">
        <v>191</v>
      </c>
      <c r="M24" s="279" t="s">
        <v>191</v>
      </c>
      <c r="N24" s="320">
        <f>SUM(C24:M24)</f>
        <v>5</v>
      </c>
      <c r="O24" s="277"/>
    </row>
    <row r="25" spans="1:17" s="281" customFormat="1" ht="18" customHeight="1" x14ac:dyDescent="0.2">
      <c r="A25" s="277">
        <v>19</v>
      </c>
      <c r="B25" s="278" t="s">
        <v>210</v>
      </c>
      <c r="C25" s="277" t="s">
        <v>191</v>
      </c>
      <c r="D25" s="319" t="s">
        <v>191</v>
      </c>
      <c r="E25" s="277" t="s">
        <v>191</v>
      </c>
      <c r="F25" s="319">
        <v>4</v>
      </c>
      <c r="G25" s="277" t="s">
        <v>191</v>
      </c>
      <c r="H25" s="319">
        <v>2</v>
      </c>
      <c r="I25" s="277" t="s">
        <v>191</v>
      </c>
      <c r="J25" s="319" t="s">
        <v>191</v>
      </c>
      <c r="K25" s="277" t="s">
        <v>191</v>
      </c>
      <c r="L25" s="279" t="s">
        <v>191</v>
      </c>
      <c r="M25" s="279" t="s">
        <v>191</v>
      </c>
      <c r="N25" s="320">
        <f t="shared" si="0"/>
        <v>6</v>
      </c>
      <c r="O25" s="277"/>
    </row>
    <row r="26" spans="1:17" s="281" customFormat="1" ht="18" customHeight="1" x14ac:dyDescent="0.2">
      <c r="A26" s="277">
        <v>20</v>
      </c>
      <c r="B26" s="278" t="s">
        <v>211</v>
      </c>
      <c r="C26" s="277" t="s">
        <v>191</v>
      </c>
      <c r="D26" s="319" t="s">
        <v>191</v>
      </c>
      <c r="E26" s="277" t="s">
        <v>191</v>
      </c>
      <c r="F26" s="319">
        <v>2</v>
      </c>
      <c r="G26" s="277" t="s">
        <v>191</v>
      </c>
      <c r="H26" s="319">
        <v>1</v>
      </c>
      <c r="I26" s="277" t="s">
        <v>191</v>
      </c>
      <c r="J26" s="319" t="s">
        <v>191</v>
      </c>
      <c r="K26" s="277" t="s">
        <v>191</v>
      </c>
      <c r="L26" s="279"/>
      <c r="M26" s="279"/>
      <c r="N26" s="320">
        <f t="shared" si="0"/>
        <v>3</v>
      </c>
      <c r="O26" s="277"/>
    </row>
    <row r="27" spans="1:17" s="281" customFormat="1" ht="18" customHeight="1" x14ac:dyDescent="0.2">
      <c r="A27" s="277">
        <v>21</v>
      </c>
      <c r="B27" s="278" t="s">
        <v>212</v>
      </c>
      <c r="C27" s="277" t="s">
        <v>191</v>
      </c>
      <c r="D27" s="319" t="s">
        <v>191</v>
      </c>
      <c r="E27" s="277" t="s">
        <v>191</v>
      </c>
      <c r="F27" s="319">
        <v>4</v>
      </c>
      <c r="G27" s="277" t="s">
        <v>191</v>
      </c>
      <c r="H27" s="319">
        <v>2</v>
      </c>
      <c r="I27" s="277" t="s">
        <v>191</v>
      </c>
      <c r="J27" s="319" t="s">
        <v>191</v>
      </c>
      <c r="K27" s="277" t="s">
        <v>191</v>
      </c>
      <c r="L27" s="279" t="s">
        <v>191</v>
      </c>
      <c r="M27" s="279" t="s">
        <v>191</v>
      </c>
      <c r="N27" s="320">
        <f t="shared" si="0"/>
        <v>6</v>
      </c>
      <c r="O27" s="277"/>
    </row>
    <row r="28" spans="1:17" s="281" customFormat="1" ht="18" customHeight="1" x14ac:dyDescent="0.2">
      <c r="A28" s="277">
        <v>22</v>
      </c>
      <c r="B28" s="278" t="s">
        <v>213</v>
      </c>
      <c r="C28" s="277" t="s">
        <v>191</v>
      </c>
      <c r="D28" s="319" t="s">
        <v>191</v>
      </c>
      <c r="E28" s="277" t="s">
        <v>191</v>
      </c>
      <c r="F28" s="319">
        <v>1</v>
      </c>
      <c r="G28" s="277" t="s">
        <v>191</v>
      </c>
      <c r="H28" s="319">
        <v>6</v>
      </c>
      <c r="I28" s="277" t="s">
        <v>191</v>
      </c>
      <c r="J28" s="319" t="s">
        <v>191</v>
      </c>
      <c r="K28" s="277" t="s">
        <v>191</v>
      </c>
      <c r="L28" s="279" t="s">
        <v>191</v>
      </c>
      <c r="M28" s="279" t="s">
        <v>191</v>
      </c>
      <c r="N28" s="320">
        <f t="shared" si="0"/>
        <v>7</v>
      </c>
      <c r="O28" s="277"/>
    </row>
    <row r="29" spans="1:17" s="281" customFormat="1" ht="18" customHeight="1" x14ac:dyDescent="0.2">
      <c r="A29" s="277"/>
      <c r="B29" s="278" t="s">
        <v>214</v>
      </c>
      <c r="C29" s="277" t="s">
        <v>191</v>
      </c>
      <c r="D29" s="319" t="s">
        <v>191</v>
      </c>
      <c r="E29" s="277" t="s">
        <v>191</v>
      </c>
      <c r="F29" s="319" t="s">
        <v>191</v>
      </c>
      <c r="G29" s="277" t="s">
        <v>191</v>
      </c>
      <c r="H29" s="319" t="s">
        <v>191</v>
      </c>
      <c r="I29" s="277" t="s">
        <v>191</v>
      </c>
      <c r="J29" s="319" t="s">
        <v>191</v>
      </c>
      <c r="K29" s="277" t="s">
        <v>191</v>
      </c>
      <c r="L29" s="279" t="s">
        <v>191</v>
      </c>
      <c r="M29" s="279" t="s">
        <v>191</v>
      </c>
      <c r="N29" s="320">
        <f>SUM(C29:M29)</f>
        <v>0</v>
      </c>
      <c r="O29" s="277"/>
    </row>
    <row r="30" spans="1:17" s="281" customFormat="1" ht="18" customHeight="1" x14ac:dyDescent="0.2">
      <c r="A30" s="277"/>
      <c r="B30" s="278" t="s">
        <v>215</v>
      </c>
      <c r="C30" s="277" t="s">
        <v>191</v>
      </c>
      <c r="D30" s="319" t="s">
        <v>191</v>
      </c>
      <c r="E30" s="277" t="s">
        <v>191</v>
      </c>
      <c r="F30" s="319" t="s">
        <v>191</v>
      </c>
      <c r="G30" s="277" t="s">
        <v>191</v>
      </c>
      <c r="H30" s="319" t="s">
        <v>191</v>
      </c>
      <c r="I30" s="277" t="s">
        <v>191</v>
      </c>
      <c r="J30" s="319" t="s">
        <v>191</v>
      </c>
      <c r="K30" s="277" t="s">
        <v>191</v>
      </c>
      <c r="L30" s="279" t="s">
        <v>191</v>
      </c>
      <c r="M30" s="279" t="s">
        <v>191</v>
      </c>
      <c r="N30" s="320">
        <f>SUM(C30:M30)</f>
        <v>0</v>
      </c>
      <c r="O30" s="277"/>
    </row>
    <row r="31" spans="1:17" s="273" customFormat="1" ht="18" customHeight="1" x14ac:dyDescent="0.5">
      <c r="A31" s="313" t="s">
        <v>129</v>
      </c>
      <c r="B31" s="313"/>
      <c r="C31" s="318">
        <f>SUM(C6:C30)</f>
        <v>78</v>
      </c>
      <c r="D31" s="318">
        <f t="shared" ref="D31:M31" si="2">SUM(D6:D30)</f>
        <v>11</v>
      </c>
      <c r="E31" s="318">
        <f t="shared" si="2"/>
        <v>307</v>
      </c>
      <c r="F31" s="318">
        <f t="shared" si="2"/>
        <v>186</v>
      </c>
      <c r="G31" s="318">
        <f t="shared" si="2"/>
        <v>15</v>
      </c>
      <c r="H31" s="318">
        <f t="shared" si="2"/>
        <v>139</v>
      </c>
      <c r="I31" s="318">
        <f t="shared" si="2"/>
        <v>2</v>
      </c>
      <c r="J31" s="318">
        <f t="shared" si="2"/>
        <v>11</v>
      </c>
      <c r="K31" s="318">
        <f t="shared" si="2"/>
        <v>0</v>
      </c>
      <c r="L31" s="318">
        <f t="shared" si="2"/>
        <v>0</v>
      </c>
      <c r="M31" s="318">
        <f t="shared" si="2"/>
        <v>6</v>
      </c>
      <c r="N31" s="318">
        <f>SUM(N6:N30)</f>
        <v>755</v>
      </c>
      <c r="O31" s="318"/>
      <c r="Q31" s="286"/>
    </row>
    <row r="32" spans="1:17" s="273" customFormat="1" ht="18" customHeight="1" x14ac:dyDescent="0.5">
      <c r="A32" s="287"/>
      <c r="B32" s="287"/>
      <c r="C32" s="288">
        <f>SUM(C31:D31)</f>
        <v>89</v>
      </c>
      <c r="D32" s="289"/>
      <c r="E32" s="290">
        <f>SUM(E31:F31)</f>
        <v>493</v>
      </c>
      <c r="F32" s="291"/>
      <c r="G32" s="290">
        <f>SUM(G31:H31)</f>
        <v>154</v>
      </c>
      <c r="H32" s="291"/>
      <c r="I32" s="292">
        <f>SUM(I31)</f>
        <v>2</v>
      </c>
      <c r="J32" s="292">
        <f>SUM(J31)</f>
        <v>11</v>
      </c>
      <c r="K32" s="293">
        <f>SUM(K31:L31)</f>
        <v>0</v>
      </c>
      <c r="L32" s="294"/>
      <c r="M32" s="295">
        <f>SUM(M31)</f>
        <v>6</v>
      </c>
      <c r="N32" s="287"/>
      <c r="O32" s="287"/>
    </row>
    <row r="33" spans="1:15" s="273" customFormat="1" ht="23.25" x14ac:dyDescent="0.5">
      <c r="A33" s="286"/>
      <c r="C33" s="296"/>
      <c r="D33" s="297"/>
      <c r="E33" s="272">
        <f>SUM(E31:H31)</f>
        <v>647</v>
      </c>
      <c r="F33" s="272"/>
      <c r="G33" s="272"/>
      <c r="H33" s="272"/>
      <c r="I33" s="298"/>
      <c r="J33" s="298"/>
      <c r="K33" s="299"/>
      <c r="L33" s="300"/>
      <c r="M33" s="301"/>
      <c r="N33" s="286"/>
      <c r="O33" s="286"/>
    </row>
    <row r="34" spans="1:15" s="303" customFormat="1" ht="12" customHeight="1" x14ac:dyDescent="0.5">
      <c r="A34" s="302"/>
      <c r="C34" s="302"/>
      <c r="D34" s="302"/>
      <c r="E34" s="302"/>
      <c r="F34" s="302"/>
      <c r="G34" s="302"/>
      <c r="H34" s="304"/>
      <c r="I34" s="302"/>
      <c r="J34" s="302"/>
      <c r="K34" s="302"/>
      <c r="L34" s="302"/>
      <c r="M34" s="302"/>
      <c r="N34" s="286"/>
      <c r="O34" s="302"/>
    </row>
    <row r="35" spans="1:15" s="273" customFormat="1" ht="23.25" x14ac:dyDescent="0.5">
      <c r="A35" s="286"/>
      <c r="B35" s="280" t="s">
        <v>216</v>
      </c>
      <c r="C35" s="305" t="s">
        <v>188</v>
      </c>
      <c r="D35" s="305"/>
      <c r="E35" s="272">
        <f>SUM(C31+E31+G31+M31)</f>
        <v>406</v>
      </c>
      <c r="F35" s="272"/>
      <c r="G35" s="286"/>
      <c r="H35" s="306"/>
      <c r="I35" s="272" t="s">
        <v>217</v>
      </c>
      <c r="J35" s="272"/>
      <c r="K35" s="286"/>
      <c r="L35" s="307"/>
      <c r="M35" s="307"/>
      <c r="N35" s="307"/>
      <c r="O35" s="286"/>
    </row>
    <row r="36" spans="1:15" s="273" customFormat="1" ht="23.25" x14ac:dyDescent="0.5">
      <c r="A36" s="286"/>
      <c r="B36" s="280" t="s">
        <v>218</v>
      </c>
      <c r="C36" s="305" t="s">
        <v>189</v>
      </c>
      <c r="D36" s="305"/>
      <c r="E36" s="272">
        <f>SUM(D31+F31+H31+I31+J31)</f>
        <v>349</v>
      </c>
      <c r="F36" s="272"/>
      <c r="G36" s="286"/>
      <c r="H36" s="306"/>
      <c r="I36" s="272">
        <f>SUM(C31:M31)</f>
        <v>755</v>
      </c>
      <c r="J36" s="272"/>
      <c r="K36" s="286"/>
      <c r="L36" s="307"/>
      <c r="M36" s="307"/>
      <c r="N36" s="307"/>
      <c r="O36" s="286"/>
    </row>
    <row r="37" spans="1:15" s="308" customFormat="1" ht="23.25" x14ac:dyDescent="0.2">
      <c r="B37" s="272" t="s">
        <v>129</v>
      </c>
      <c r="C37" s="272"/>
      <c r="D37" s="272"/>
      <c r="E37" s="272">
        <f>SUM(E35:F36)</f>
        <v>755</v>
      </c>
      <c r="F37" s="272"/>
      <c r="H37" s="309"/>
      <c r="L37" s="307" t="s">
        <v>219</v>
      </c>
      <c r="M37" s="307"/>
      <c r="N37" s="307"/>
      <c r="O37" s="307"/>
    </row>
    <row r="38" spans="1:15" s="308" customFormat="1" ht="23.25" x14ac:dyDescent="0.2">
      <c r="B38" s="310"/>
      <c r="H38" s="309"/>
      <c r="L38" s="307" t="s">
        <v>220</v>
      </c>
      <c r="M38" s="307"/>
      <c r="N38" s="307"/>
      <c r="O38" s="307"/>
    </row>
    <row r="39" spans="1:15" s="308" customFormat="1" ht="21" x14ac:dyDescent="0.45">
      <c r="B39" s="275"/>
      <c r="H39" s="309"/>
      <c r="N39" s="311"/>
    </row>
    <row r="40" spans="1:15" s="308" customFormat="1" x14ac:dyDescent="0.4">
      <c r="B40" s="274"/>
      <c r="H40" s="309"/>
      <c r="N40" s="311"/>
    </row>
    <row r="41" spans="1:15" s="308" customFormat="1" x14ac:dyDescent="0.4">
      <c r="B41" s="274"/>
      <c r="H41" s="309"/>
      <c r="N41" s="311"/>
    </row>
    <row r="42" spans="1:15" s="308" customFormat="1" x14ac:dyDescent="0.4">
      <c r="B42" s="274"/>
      <c r="H42" s="309"/>
      <c r="N42" s="311"/>
    </row>
    <row r="43" spans="1:15" s="308" customFormat="1" x14ac:dyDescent="0.4">
      <c r="B43" s="274"/>
      <c r="H43" s="309"/>
      <c r="N43" s="311"/>
    </row>
    <row r="44" spans="1:15" s="308" customFormat="1" x14ac:dyDescent="0.4">
      <c r="B44" s="274"/>
      <c r="H44" s="309"/>
      <c r="N44" s="311"/>
    </row>
    <row r="45" spans="1:15" s="308" customFormat="1" x14ac:dyDescent="0.4">
      <c r="B45" s="274"/>
      <c r="H45" s="309"/>
      <c r="N45" s="311"/>
    </row>
    <row r="46" spans="1:15" s="308" customFormat="1" x14ac:dyDescent="0.4">
      <c r="B46" s="274"/>
      <c r="H46" s="309"/>
      <c r="N46" s="311"/>
    </row>
    <row r="47" spans="1:15" s="308" customFormat="1" x14ac:dyDescent="0.4">
      <c r="B47" s="274"/>
      <c r="H47" s="309"/>
      <c r="N47" s="311"/>
    </row>
    <row r="48" spans="1:15" s="308" customFormat="1" x14ac:dyDescent="0.4">
      <c r="B48" s="274"/>
      <c r="H48" s="309"/>
      <c r="N48" s="311"/>
    </row>
    <row r="49" spans="2:14" s="308" customFormat="1" x14ac:dyDescent="0.4">
      <c r="B49" s="274"/>
      <c r="H49" s="309"/>
      <c r="N49" s="311"/>
    </row>
    <row r="50" spans="2:14" s="308" customFormat="1" x14ac:dyDescent="0.4">
      <c r="B50" s="274"/>
      <c r="H50" s="309"/>
      <c r="N50" s="311"/>
    </row>
    <row r="51" spans="2:14" s="308" customFormat="1" x14ac:dyDescent="0.4">
      <c r="B51" s="274"/>
      <c r="H51" s="309"/>
      <c r="N51" s="311"/>
    </row>
    <row r="52" spans="2:14" s="308" customFormat="1" x14ac:dyDescent="0.4">
      <c r="B52" s="274"/>
      <c r="H52" s="309"/>
      <c r="N52" s="311"/>
    </row>
    <row r="53" spans="2:14" s="308" customFormat="1" x14ac:dyDescent="0.4">
      <c r="B53" s="274"/>
      <c r="H53" s="309"/>
      <c r="N53" s="311"/>
    </row>
    <row r="54" spans="2:14" s="308" customFormat="1" x14ac:dyDescent="0.4">
      <c r="B54" s="274"/>
      <c r="H54" s="309"/>
      <c r="N54" s="311"/>
    </row>
    <row r="55" spans="2:14" s="308" customFormat="1" x14ac:dyDescent="0.4">
      <c r="B55" s="274"/>
      <c r="H55" s="309"/>
      <c r="N55" s="311"/>
    </row>
    <row r="56" spans="2:14" s="308" customFormat="1" x14ac:dyDescent="0.4">
      <c r="B56" s="274"/>
      <c r="H56" s="309"/>
      <c r="N56" s="311"/>
    </row>
    <row r="57" spans="2:14" s="308" customFormat="1" x14ac:dyDescent="0.4">
      <c r="B57" s="274"/>
      <c r="H57" s="309"/>
      <c r="N57" s="311"/>
    </row>
    <row r="58" spans="2:14" s="308" customFormat="1" x14ac:dyDescent="0.4">
      <c r="B58" s="274"/>
      <c r="H58" s="309"/>
      <c r="N58" s="311"/>
    </row>
    <row r="59" spans="2:14" s="308" customFormat="1" x14ac:dyDescent="0.4">
      <c r="B59" s="274"/>
      <c r="H59" s="309"/>
      <c r="N59" s="311"/>
    </row>
    <row r="60" spans="2:14" s="308" customFormat="1" x14ac:dyDescent="0.4">
      <c r="B60" s="274"/>
      <c r="H60" s="309"/>
      <c r="N60" s="311"/>
    </row>
    <row r="61" spans="2:14" s="308" customFormat="1" x14ac:dyDescent="0.4">
      <c r="B61" s="274"/>
      <c r="H61" s="309"/>
      <c r="N61" s="311"/>
    </row>
    <row r="62" spans="2:14" s="308" customFormat="1" x14ac:dyDescent="0.4">
      <c r="B62" s="274"/>
      <c r="H62" s="309"/>
      <c r="N62" s="311"/>
    </row>
    <row r="63" spans="2:14" s="308" customFormat="1" x14ac:dyDescent="0.4">
      <c r="B63" s="274"/>
      <c r="H63" s="309"/>
      <c r="N63" s="311"/>
    </row>
    <row r="64" spans="2:14" s="308" customFormat="1" x14ac:dyDescent="0.4">
      <c r="B64" s="274"/>
      <c r="H64" s="309"/>
      <c r="N64" s="311"/>
    </row>
    <row r="65" spans="2:14" s="308" customFormat="1" x14ac:dyDescent="0.4">
      <c r="B65" s="274"/>
      <c r="H65" s="309"/>
      <c r="N65" s="311"/>
    </row>
    <row r="66" spans="2:14" s="308" customFormat="1" x14ac:dyDescent="0.4">
      <c r="B66" s="274"/>
      <c r="H66" s="309"/>
      <c r="N66" s="311"/>
    </row>
    <row r="67" spans="2:14" s="308" customFormat="1" x14ac:dyDescent="0.4">
      <c r="B67" s="274"/>
      <c r="H67" s="309"/>
      <c r="N67" s="311"/>
    </row>
    <row r="68" spans="2:14" s="308" customFormat="1" x14ac:dyDescent="0.4">
      <c r="B68" s="274"/>
      <c r="H68" s="309"/>
      <c r="N68" s="311"/>
    </row>
    <row r="69" spans="2:14" s="308" customFormat="1" x14ac:dyDescent="0.4">
      <c r="B69" s="274"/>
      <c r="H69" s="309"/>
      <c r="N69" s="311"/>
    </row>
    <row r="70" spans="2:14" s="308" customFormat="1" x14ac:dyDescent="0.4">
      <c r="B70" s="274"/>
      <c r="H70" s="309"/>
      <c r="N70" s="311"/>
    </row>
    <row r="71" spans="2:14" s="308" customFormat="1" x14ac:dyDescent="0.4">
      <c r="B71" s="274"/>
      <c r="H71" s="309"/>
      <c r="N71" s="311"/>
    </row>
    <row r="72" spans="2:14" s="308" customFormat="1" x14ac:dyDescent="0.4">
      <c r="B72" s="274"/>
      <c r="H72" s="309"/>
      <c r="N72" s="311"/>
    </row>
    <row r="73" spans="2:14" s="308" customFormat="1" x14ac:dyDescent="0.4">
      <c r="B73" s="274"/>
      <c r="H73" s="309"/>
      <c r="N73" s="311"/>
    </row>
    <row r="74" spans="2:14" s="308" customFormat="1" x14ac:dyDescent="0.4">
      <c r="B74" s="274"/>
      <c r="H74" s="309"/>
      <c r="N74" s="311"/>
    </row>
    <row r="75" spans="2:14" s="308" customFormat="1" x14ac:dyDescent="0.4">
      <c r="B75" s="274"/>
      <c r="H75" s="309"/>
      <c r="N75" s="311"/>
    </row>
    <row r="76" spans="2:14" s="308" customFormat="1" x14ac:dyDescent="0.4">
      <c r="B76" s="274"/>
      <c r="H76" s="309"/>
      <c r="N76" s="311"/>
    </row>
    <row r="77" spans="2:14" s="308" customFormat="1" x14ac:dyDescent="0.4">
      <c r="B77" s="274"/>
      <c r="H77" s="309"/>
      <c r="N77" s="311"/>
    </row>
    <row r="78" spans="2:14" s="308" customFormat="1" x14ac:dyDescent="0.4">
      <c r="B78" s="274"/>
      <c r="H78" s="309"/>
      <c r="N78" s="311"/>
    </row>
    <row r="79" spans="2:14" s="308" customFormat="1" x14ac:dyDescent="0.4">
      <c r="B79" s="274"/>
      <c r="H79" s="309"/>
      <c r="N79" s="311"/>
    </row>
    <row r="80" spans="2:14" s="308" customFormat="1" x14ac:dyDescent="0.4">
      <c r="B80" s="274"/>
      <c r="H80" s="309"/>
      <c r="N80" s="311"/>
    </row>
    <row r="81" spans="2:14" s="308" customFormat="1" x14ac:dyDescent="0.4">
      <c r="B81" s="274"/>
      <c r="H81" s="309"/>
      <c r="N81" s="311"/>
    </row>
    <row r="82" spans="2:14" s="308" customFormat="1" x14ac:dyDescent="0.4">
      <c r="B82" s="274"/>
      <c r="H82" s="309"/>
      <c r="N82" s="311"/>
    </row>
  </sheetData>
  <mergeCells count="36">
    <mergeCell ref="L38:O38"/>
    <mergeCell ref="C36:D36"/>
    <mergeCell ref="E36:F36"/>
    <mergeCell ref="I36:J36"/>
    <mergeCell ref="L36:N36"/>
    <mergeCell ref="B37:D37"/>
    <mergeCell ref="E37:F37"/>
    <mergeCell ref="L37:O37"/>
    <mergeCell ref="M32:M33"/>
    <mergeCell ref="E33:H33"/>
    <mergeCell ref="C35:D35"/>
    <mergeCell ref="E35:F35"/>
    <mergeCell ref="I35:J35"/>
    <mergeCell ref="L35:N35"/>
    <mergeCell ref="C32:D33"/>
    <mergeCell ref="E32:F32"/>
    <mergeCell ref="G32:H32"/>
    <mergeCell ref="I32:I33"/>
    <mergeCell ref="J32:J33"/>
    <mergeCell ref="K32:L33"/>
    <mergeCell ref="K3:L4"/>
    <mergeCell ref="M3:M5"/>
    <mergeCell ref="E4:F4"/>
    <mergeCell ref="G4:H4"/>
    <mergeCell ref="B12:O12"/>
    <mergeCell ref="A31:B31"/>
    <mergeCell ref="B1:O1"/>
    <mergeCell ref="A2:A5"/>
    <mergeCell ref="B2:B5"/>
    <mergeCell ref="C2:M2"/>
    <mergeCell ref="N2:N5"/>
    <mergeCell ref="O2:O5"/>
    <mergeCell ref="C3:D4"/>
    <mergeCell ref="E3:H3"/>
    <mergeCell ref="I3:I4"/>
    <mergeCell ref="J3:J5"/>
  </mergeCells>
  <printOptions horizontalCentered="1"/>
  <pageMargins left="0" right="0" top="0.35433070866141736" bottom="0" header="0.31496062992125984" footer="0.31496062992125984"/>
  <pageSetup paperSize="9" scale="77" orientation="landscape" r:id="rId1"/>
  <rowBreaks count="1" manualBreakCount="1">
    <brk id="38" max="1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51E3-F0A0-45DE-84A9-C41EE64D0222}">
  <dimension ref="A1:AZ27"/>
  <sheetViews>
    <sheetView zoomScale="110" zoomScaleNormal="110" zoomScaleSheetLayoutView="90" workbookViewId="0">
      <selection activeCell="BB23" sqref="BB23"/>
    </sheetView>
  </sheetViews>
  <sheetFormatPr defaultRowHeight="18.75" x14ac:dyDescent="0.3"/>
  <cols>
    <col min="1" max="1" width="17" style="336" customWidth="1"/>
    <col min="2" max="2" width="5.875" style="336" customWidth="1"/>
    <col min="3" max="3" width="3.125" style="336" customWidth="1"/>
    <col min="4" max="4" width="3.75" style="336" customWidth="1"/>
    <col min="5" max="5" width="3.125" style="336" customWidth="1"/>
    <col min="6" max="6" width="3.625" style="336" customWidth="1"/>
    <col min="7" max="7" width="3.125" style="336" customWidth="1"/>
    <col min="8" max="8" width="3.75" style="336" customWidth="1"/>
    <col min="9" max="9" width="3.625" style="336" customWidth="1"/>
    <col min="10" max="10" width="3.125" style="336" customWidth="1"/>
    <col min="11" max="12" width="3.375" style="336" customWidth="1"/>
    <col min="13" max="13" width="3.625" style="336" customWidth="1"/>
    <col min="14" max="17" width="4.25" style="336" customWidth="1"/>
    <col min="18" max="18" width="4.75" style="336" customWidth="1"/>
    <col min="19" max="19" width="3.375" style="336" customWidth="1"/>
    <col min="20" max="20" width="3.75" style="336" customWidth="1"/>
    <col min="21" max="21" width="3.125" style="336" customWidth="1"/>
    <col min="22" max="22" width="4.375" style="336" customWidth="1"/>
    <col min="23" max="24" width="3.25" style="336" customWidth="1"/>
    <col min="25" max="25" width="3.125" style="336" customWidth="1"/>
    <col min="26" max="27" width="3.25" style="336" customWidth="1"/>
    <col min="28" max="28" width="3.125" style="336" customWidth="1"/>
    <col min="29" max="30" width="3.25" style="336" customWidth="1"/>
    <col min="31" max="31" width="3.125" style="336" customWidth="1"/>
    <col min="32" max="32" width="4.125" style="336" customWidth="1"/>
    <col min="33" max="33" width="4" style="336" customWidth="1"/>
    <col min="34" max="34" width="3.5" style="336" customWidth="1"/>
    <col min="35" max="35" width="3.875" style="336" customWidth="1"/>
    <col min="36" max="36" width="3.25" style="336" customWidth="1"/>
    <col min="37" max="37" width="3.5" style="336" customWidth="1"/>
    <col min="38" max="38" width="3.625" style="336" customWidth="1"/>
    <col min="39" max="39" width="9.125" style="336" customWidth="1"/>
    <col min="40" max="40" width="0" style="336" hidden="1" customWidth="1"/>
    <col min="41" max="41" width="9.875" style="336" hidden="1" customWidth="1"/>
    <col min="42" max="51" width="0" style="336" hidden="1" customWidth="1"/>
    <col min="52" max="52" width="9" style="337"/>
    <col min="53" max="16384" width="9" style="336"/>
  </cols>
  <sheetData>
    <row r="1" spans="1:52" ht="24" customHeight="1" thickBot="1" x14ac:dyDescent="0.4">
      <c r="A1" s="335" t="s">
        <v>221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row>
    <row r="2" spans="1:52" ht="24" customHeight="1" thickTop="1" thickBot="1" x14ac:dyDescent="0.35">
      <c r="A2" s="447" t="s">
        <v>178</v>
      </c>
      <c r="B2" s="448" t="s">
        <v>180</v>
      </c>
      <c r="C2" s="448"/>
      <c r="D2" s="448"/>
      <c r="E2" s="448"/>
      <c r="F2" s="448"/>
      <c r="G2" s="448"/>
      <c r="H2" s="448"/>
      <c r="I2" s="448"/>
      <c r="J2" s="448"/>
      <c r="K2" s="448"/>
      <c r="L2" s="448"/>
      <c r="M2" s="449"/>
      <c r="N2" s="450" t="s">
        <v>181</v>
      </c>
      <c r="O2" s="451"/>
      <c r="P2" s="451"/>
      <c r="Q2" s="451"/>
      <c r="R2" s="451"/>
      <c r="S2" s="451"/>
      <c r="T2" s="451"/>
      <c r="U2" s="451"/>
      <c r="V2" s="451"/>
      <c r="W2" s="451"/>
      <c r="X2" s="451"/>
      <c r="Y2" s="451"/>
      <c r="Z2" s="451"/>
      <c r="AA2" s="451"/>
      <c r="AB2" s="451"/>
      <c r="AC2" s="451"/>
      <c r="AD2" s="451"/>
      <c r="AE2" s="451"/>
      <c r="AF2" s="451"/>
      <c r="AG2" s="451"/>
      <c r="AH2" s="451"/>
      <c r="AI2" s="451"/>
      <c r="AJ2" s="451"/>
      <c r="AK2" s="451"/>
      <c r="AL2" s="452"/>
      <c r="AM2" s="453"/>
    </row>
    <row r="3" spans="1:52" ht="24" customHeight="1" thickBot="1" x14ac:dyDescent="0.35">
      <c r="A3" s="454"/>
      <c r="B3" s="455"/>
      <c r="C3" s="455"/>
      <c r="D3" s="455"/>
      <c r="E3" s="455"/>
      <c r="F3" s="455"/>
      <c r="G3" s="455"/>
      <c r="H3" s="455"/>
      <c r="I3" s="455"/>
      <c r="J3" s="455"/>
      <c r="K3" s="455"/>
      <c r="L3" s="455"/>
      <c r="M3" s="456"/>
      <c r="N3" s="457" t="s">
        <v>222</v>
      </c>
      <c r="O3" s="457"/>
      <c r="P3" s="457"/>
      <c r="Q3" s="457"/>
      <c r="R3" s="457"/>
      <c r="S3" s="457"/>
      <c r="T3" s="457"/>
      <c r="U3" s="457"/>
      <c r="V3" s="457"/>
      <c r="W3" s="457"/>
      <c r="X3" s="457"/>
      <c r="Y3" s="457"/>
      <c r="Z3" s="457"/>
      <c r="AA3" s="457"/>
      <c r="AB3" s="457"/>
      <c r="AC3" s="457"/>
      <c r="AD3" s="457"/>
      <c r="AE3" s="457"/>
      <c r="AF3" s="458"/>
      <c r="AG3" s="459" t="s">
        <v>187</v>
      </c>
      <c r="AH3" s="459"/>
      <c r="AI3" s="459"/>
      <c r="AJ3" s="459"/>
      <c r="AK3" s="459"/>
      <c r="AL3" s="460"/>
      <c r="AM3" s="461" t="s">
        <v>129</v>
      </c>
    </row>
    <row r="4" spans="1:52" ht="18.75" customHeight="1" thickBot="1" x14ac:dyDescent="0.35">
      <c r="A4" s="462"/>
      <c r="B4" s="463" t="s">
        <v>223</v>
      </c>
      <c r="C4" s="464" t="s">
        <v>224</v>
      </c>
      <c r="D4" s="465"/>
      <c r="E4" s="465"/>
      <c r="F4" s="466"/>
      <c r="G4" s="464" t="s">
        <v>225</v>
      </c>
      <c r="H4" s="465"/>
      <c r="I4" s="466"/>
      <c r="J4" s="464" t="s">
        <v>226</v>
      </c>
      <c r="K4" s="465"/>
      <c r="L4" s="466"/>
      <c r="M4" s="467" t="s">
        <v>227</v>
      </c>
      <c r="N4" s="468" t="s">
        <v>223</v>
      </c>
      <c r="O4" s="469" t="s">
        <v>223</v>
      </c>
      <c r="P4" s="470" t="s">
        <v>223</v>
      </c>
      <c r="Q4" s="471"/>
      <c r="R4" s="469" t="s">
        <v>223</v>
      </c>
      <c r="S4" s="465" t="s">
        <v>224</v>
      </c>
      <c r="T4" s="465"/>
      <c r="U4" s="465"/>
      <c r="V4" s="466"/>
      <c r="W4" s="464" t="s">
        <v>228</v>
      </c>
      <c r="X4" s="465"/>
      <c r="Y4" s="466"/>
      <c r="Z4" s="464" t="s">
        <v>229</v>
      </c>
      <c r="AA4" s="465"/>
      <c r="AB4" s="466"/>
      <c r="AC4" s="464" t="s">
        <v>230</v>
      </c>
      <c r="AD4" s="465"/>
      <c r="AE4" s="466"/>
      <c r="AF4" s="467" t="s">
        <v>227</v>
      </c>
      <c r="AG4" s="468" t="s">
        <v>223</v>
      </c>
      <c r="AH4" s="465" t="s">
        <v>224</v>
      </c>
      <c r="AI4" s="465"/>
      <c r="AJ4" s="465"/>
      <c r="AK4" s="466"/>
      <c r="AL4" s="467" t="s">
        <v>227</v>
      </c>
      <c r="AM4" s="472" t="s">
        <v>231</v>
      </c>
    </row>
    <row r="5" spans="1:52" ht="15.75" customHeight="1" x14ac:dyDescent="0.3">
      <c r="A5" s="462"/>
      <c r="B5" s="463" t="s">
        <v>180</v>
      </c>
      <c r="C5" s="473" t="s">
        <v>232</v>
      </c>
      <c r="D5" s="474" t="s">
        <v>233</v>
      </c>
      <c r="E5" s="475" t="s">
        <v>234</v>
      </c>
      <c r="F5" s="476" t="s">
        <v>235</v>
      </c>
      <c r="G5" s="473" t="s">
        <v>232</v>
      </c>
      <c r="H5" s="475" t="s">
        <v>234</v>
      </c>
      <c r="I5" s="476" t="s">
        <v>235</v>
      </c>
      <c r="J5" s="477" t="s">
        <v>232</v>
      </c>
      <c r="K5" s="478" t="s">
        <v>234</v>
      </c>
      <c r="L5" s="479" t="s">
        <v>235</v>
      </c>
      <c r="M5" s="480" t="s">
        <v>48</v>
      </c>
      <c r="N5" s="481" t="s">
        <v>236</v>
      </c>
      <c r="O5" s="482" t="s">
        <v>237</v>
      </c>
      <c r="P5" s="483" t="s">
        <v>237</v>
      </c>
      <c r="Q5" s="484"/>
      <c r="R5" s="482" t="s">
        <v>238</v>
      </c>
      <c r="S5" s="485" t="s">
        <v>232</v>
      </c>
      <c r="T5" s="486" t="s">
        <v>233</v>
      </c>
      <c r="U5" s="475" t="s">
        <v>234</v>
      </c>
      <c r="V5" s="487" t="s">
        <v>235</v>
      </c>
      <c r="W5" s="473" t="s">
        <v>232</v>
      </c>
      <c r="X5" s="475" t="s">
        <v>234</v>
      </c>
      <c r="Y5" s="476" t="s">
        <v>235</v>
      </c>
      <c r="Z5" s="473" t="s">
        <v>232</v>
      </c>
      <c r="AA5" s="475" t="s">
        <v>234</v>
      </c>
      <c r="AB5" s="476" t="s">
        <v>235</v>
      </c>
      <c r="AC5" s="473" t="s">
        <v>232</v>
      </c>
      <c r="AD5" s="475" t="s">
        <v>234</v>
      </c>
      <c r="AE5" s="476" t="s">
        <v>235</v>
      </c>
      <c r="AF5" s="480" t="s">
        <v>48</v>
      </c>
      <c r="AG5" s="481" t="s">
        <v>236</v>
      </c>
      <c r="AH5" s="488" t="s">
        <v>232</v>
      </c>
      <c r="AI5" s="474" t="s">
        <v>233</v>
      </c>
      <c r="AJ5" s="489" t="s">
        <v>234</v>
      </c>
      <c r="AK5" s="490" t="s">
        <v>235</v>
      </c>
      <c r="AL5" s="480" t="s">
        <v>48</v>
      </c>
      <c r="AM5" s="472"/>
    </row>
    <row r="6" spans="1:52" ht="19.5" customHeight="1" thickBot="1" x14ac:dyDescent="0.35">
      <c r="A6" s="491"/>
      <c r="B6" s="492"/>
      <c r="C6" s="493"/>
      <c r="D6" s="494" t="s">
        <v>239</v>
      </c>
      <c r="E6" s="495"/>
      <c r="F6" s="496"/>
      <c r="G6" s="493"/>
      <c r="H6" s="495"/>
      <c r="I6" s="496"/>
      <c r="J6" s="497"/>
      <c r="K6" s="495"/>
      <c r="L6" s="498"/>
      <c r="M6" s="499" t="s">
        <v>240</v>
      </c>
      <c r="N6" s="500"/>
      <c r="O6" s="501" t="s">
        <v>241</v>
      </c>
      <c r="P6" s="502" t="s">
        <v>242</v>
      </c>
      <c r="Q6" s="503"/>
      <c r="R6" s="504" t="s">
        <v>243</v>
      </c>
      <c r="S6" s="505"/>
      <c r="T6" s="506" t="s">
        <v>239</v>
      </c>
      <c r="U6" s="495"/>
      <c r="V6" s="507"/>
      <c r="W6" s="493"/>
      <c r="X6" s="495"/>
      <c r="Y6" s="496"/>
      <c r="Z6" s="493"/>
      <c r="AA6" s="495"/>
      <c r="AB6" s="496"/>
      <c r="AC6" s="493"/>
      <c r="AD6" s="495"/>
      <c r="AE6" s="496"/>
      <c r="AF6" s="499" t="s">
        <v>240</v>
      </c>
      <c r="AG6" s="500"/>
      <c r="AH6" s="508"/>
      <c r="AI6" s="494" t="s">
        <v>239</v>
      </c>
      <c r="AJ6" s="509"/>
      <c r="AK6" s="510"/>
      <c r="AL6" s="499" t="s">
        <v>240</v>
      </c>
      <c r="AM6" s="511"/>
      <c r="AN6" s="337"/>
      <c r="AO6" s="338" t="s">
        <v>230</v>
      </c>
      <c r="AP6" s="339" t="s">
        <v>229</v>
      </c>
      <c r="AQ6" s="339" t="s">
        <v>228</v>
      </c>
      <c r="AR6" s="339" t="s">
        <v>244</v>
      </c>
      <c r="AS6" s="340" t="s">
        <v>129</v>
      </c>
      <c r="AT6" s="339" t="s">
        <v>235</v>
      </c>
      <c r="AU6" s="339" t="s">
        <v>234</v>
      </c>
      <c r="AV6" s="339" t="s">
        <v>232</v>
      </c>
      <c r="AW6" s="340" t="s">
        <v>129</v>
      </c>
    </row>
    <row r="7" spans="1:52" ht="21" customHeight="1" x14ac:dyDescent="0.3">
      <c r="A7" s="341" t="s">
        <v>190</v>
      </c>
      <c r="B7" s="342">
        <f>SUM(C7:L7)</f>
        <v>30</v>
      </c>
      <c r="C7" s="343" t="s">
        <v>191</v>
      </c>
      <c r="D7" s="343" t="s">
        <v>191</v>
      </c>
      <c r="E7" s="344">
        <v>5</v>
      </c>
      <c r="F7" s="344">
        <v>5</v>
      </c>
      <c r="G7" s="344" t="s">
        <v>191</v>
      </c>
      <c r="H7" s="345">
        <v>8</v>
      </c>
      <c r="I7" s="345">
        <v>7</v>
      </c>
      <c r="J7" s="344" t="s">
        <v>191</v>
      </c>
      <c r="K7" s="344">
        <v>1</v>
      </c>
      <c r="L7" s="345">
        <v>4</v>
      </c>
      <c r="M7" s="346" t="s">
        <v>191</v>
      </c>
      <c r="N7" s="347">
        <f t="shared" ref="N7:N12" si="0">SUM(S7:AE7)</f>
        <v>31</v>
      </c>
      <c r="O7" s="348">
        <v>3</v>
      </c>
      <c r="P7" s="349">
        <v>1</v>
      </c>
      <c r="Q7" s="350"/>
      <c r="R7" s="351" t="s">
        <v>191</v>
      </c>
      <c r="S7" s="344" t="s">
        <v>191</v>
      </c>
      <c r="T7" s="344" t="s">
        <v>191</v>
      </c>
      <c r="U7" s="345">
        <v>11</v>
      </c>
      <c r="V7" s="345">
        <v>2</v>
      </c>
      <c r="W7" s="345" t="s">
        <v>191</v>
      </c>
      <c r="X7" s="344">
        <v>9</v>
      </c>
      <c r="Y7" s="344">
        <v>7</v>
      </c>
      <c r="Z7" s="345" t="s">
        <v>191</v>
      </c>
      <c r="AA7" s="344" t="s">
        <v>191</v>
      </c>
      <c r="AB7" s="344">
        <v>2</v>
      </c>
      <c r="AC7" s="345" t="s">
        <v>191</v>
      </c>
      <c r="AD7" s="344" t="s">
        <v>191</v>
      </c>
      <c r="AE7" s="344"/>
      <c r="AF7" s="352">
        <v>1</v>
      </c>
      <c r="AG7" s="353" t="s">
        <v>191</v>
      </c>
      <c r="AH7" s="354" t="s">
        <v>191</v>
      </c>
      <c r="AI7" s="344" t="s">
        <v>191</v>
      </c>
      <c r="AJ7" s="344" t="s">
        <v>191</v>
      </c>
      <c r="AK7" s="344" t="s">
        <v>191</v>
      </c>
      <c r="AL7" s="352" t="s">
        <v>191</v>
      </c>
      <c r="AM7" s="355">
        <f t="shared" ref="AM7:AM12" si="1">SUM(B7,N7,AG7)</f>
        <v>61</v>
      </c>
      <c r="AN7" s="356">
        <f t="shared" ref="AN7:AN12" si="2">SUM(N7:Q7)</f>
        <v>35</v>
      </c>
      <c r="AO7" s="338">
        <f>AE7</f>
        <v>0</v>
      </c>
      <c r="AP7" s="339">
        <f>K7+L7+AB7</f>
        <v>7</v>
      </c>
      <c r="AQ7" s="339">
        <f>H7+I7+X7+Y7</f>
        <v>31</v>
      </c>
      <c r="AR7" s="339">
        <f>E7+F7+U7+V7</f>
        <v>23</v>
      </c>
      <c r="AS7" s="340">
        <f t="shared" ref="AS7:AS12" si="3">SUM(AO7:AR7)</f>
        <v>61</v>
      </c>
      <c r="AT7" s="339">
        <f>F7+I7+L7+V7+Y7+AB7+AE7</f>
        <v>27</v>
      </c>
      <c r="AU7" s="339">
        <f>E7+H7+K7+U7+X7</f>
        <v>34</v>
      </c>
      <c r="AV7" s="339">
        <v>0</v>
      </c>
      <c r="AW7" s="340">
        <f t="shared" ref="AW7:AW12" si="4">SUM(AT7:AV7)</f>
        <v>61</v>
      </c>
    </row>
    <row r="8" spans="1:52" ht="21" customHeight="1" x14ac:dyDescent="0.3">
      <c r="A8" s="357" t="s">
        <v>192</v>
      </c>
      <c r="B8" s="358">
        <f>SUM(C8:L8)</f>
        <v>14</v>
      </c>
      <c r="C8" s="359">
        <v>1</v>
      </c>
      <c r="D8" s="359" t="s">
        <v>191</v>
      </c>
      <c r="E8" s="360">
        <v>2</v>
      </c>
      <c r="F8" s="360">
        <v>4</v>
      </c>
      <c r="G8" s="360" t="s">
        <v>191</v>
      </c>
      <c r="H8" s="361">
        <v>2</v>
      </c>
      <c r="I8" s="361">
        <v>3</v>
      </c>
      <c r="J8" s="360" t="s">
        <v>191</v>
      </c>
      <c r="K8" s="361" t="s">
        <v>191</v>
      </c>
      <c r="L8" s="360">
        <v>2</v>
      </c>
      <c r="M8" s="362" t="s">
        <v>191</v>
      </c>
      <c r="N8" s="363">
        <f t="shared" si="0"/>
        <v>88</v>
      </c>
      <c r="O8" s="364" t="s">
        <v>191</v>
      </c>
      <c r="P8" s="365" t="s">
        <v>191</v>
      </c>
      <c r="Q8" s="366"/>
      <c r="R8" s="367" t="s">
        <v>191</v>
      </c>
      <c r="S8" s="360" t="s">
        <v>191</v>
      </c>
      <c r="T8" s="360" t="s">
        <v>191</v>
      </c>
      <c r="U8" s="361">
        <v>25</v>
      </c>
      <c r="V8" s="361">
        <v>9</v>
      </c>
      <c r="W8" s="360" t="s">
        <v>191</v>
      </c>
      <c r="X8" s="368">
        <v>12</v>
      </c>
      <c r="Y8" s="361">
        <v>35</v>
      </c>
      <c r="Z8" s="360" t="s">
        <v>191</v>
      </c>
      <c r="AA8" s="368" t="s">
        <v>191</v>
      </c>
      <c r="AB8" s="361">
        <v>7</v>
      </c>
      <c r="AC8" s="360" t="s">
        <v>191</v>
      </c>
      <c r="AD8" s="368" t="s">
        <v>191</v>
      </c>
      <c r="AE8" s="361" t="s">
        <v>191</v>
      </c>
      <c r="AF8" s="362" t="s">
        <v>191</v>
      </c>
      <c r="AG8" s="369" t="s">
        <v>191</v>
      </c>
      <c r="AH8" s="370" t="s">
        <v>191</v>
      </c>
      <c r="AI8" s="360" t="s">
        <v>191</v>
      </c>
      <c r="AJ8" s="360" t="s">
        <v>191</v>
      </c>
      <c r="AK8" s="360" t="s">
        <v>191</v>
      </c>
      <c r="AL8" s="371" t="s">
        <v>191</v>
      </c>
      <c r="AM8" s="372">
        <f t="shared" si="1"/>
        <v>102</v>
      </c>
      <c r="AN8" s="356">
        <f t="shared" si="2"/>
        <v>88</v>
      </c>
      <c r="AO8" s="373" t="s">
        <v>191</v>
      </c>
      <c r="AP8" s="339">
        <f>L8+AB8</f>
        <v>9</v>
      </c>
      <c r="AQ8" s="339">
        <f>H8+I8+X8+Y8</f>
        <v>52</v>
      </c>
      <c r="AR8" s="339">
        <f>C8+E8+F8+U8+V8</f>
        <v>41</v>
      </c>
      <c r="AS8" s="340">
        <f t="shared" si="3"/>
        <v>102</v>
      </c>
      <c r="AT8" s="339">
        <f>F8+I8+L8+V8+Y8+AB8</f>
        <v>60</v>
      </c>
      <c r="AU8" s="339">
        <f>E8+H8+U8+X8</f>
        <v>41</v>
      </c>
      <c r="AV8" s="339">
        <f>C8</f>
        <v>1</v>
      </c>
      <c r="AW8" s="340">
        <f t="shared" si="4"/>
        <v>102</v>
      </c>
    </row>
    <row r="9" spans="1:52" ht="21" customHeight="1" x14ac:dyDescent="0.3">
      <c r="A9" s="374" t="s">
        <v>193</v>
      </c>
      <c r="B9" s="358">
        <f>SUM(C9:L9)</f>
        <v>11</v>
      </c>
      <c r="C9" s="359" t="s">
        <v>191</v>
      </c>
      <c r="D9" s="359" t="s">
        <v>191</v>
      </c>
      <c r="E9" s="375">
        <v>0</v>
      </c>
      <c r="F9" s="360">
        <v>4</v>
      </c>
      <c r="G9" s="360" t="s">
        <v>191</v>
      </c>
      <c r="H9" s="361">
        <v>3</v>
      </c>
      <c r="I9" s="361">
        <v>4</v>
      </c>
      <c r="J9" s="360" t="s">
        <v>191</v>
      </c>
      <c r="K9" s="361" t="s">
        <v>191</v>
      </c>
      <c r="L9" s="360" t="s">
        <v>191</v>
      </c>
      <c r="M9" s="371" t="s">
        <v>191</v>
      </c>
      <c r="N9" s="363">
        <f t="shared" si="0"/>
        <v>51</v>
      </c>
      <c r="O9" s="364" t="s">
        <v>191</v>
      </c>
      <c r="P9" s="365">
        <v>1</v>
      </c>
      <c r="Q9" s="366"/>
      <c r="R9" s="367" t="s">
        <v>191</v>
      </c>
      <c r="S9" s="360" t="s">
        <v>191</v>
      </c>
      <c r="T9" s="360" t="s">
        <v>191</v>
      </c>
      <c r="U9" s="361">
        <v>15</v>
      </c>
      <c r="V9" s="361">
        <v>6</v>
      </c>
      <c r="W9" s="360" t="s">
        <v>191</v>
      </c>
      <c r="X9" s="360">
        <v>3</v>
      </c>
      <c r="Y9" s="360">
        <v>26</v>
      </c>
      <c r="Z9" s="360" t="s">
        <v>191</v>
      </c>
      <c r="AA9" s="360" t="s">
        <v>191</v>
      </c>
      <c r="AB9" s="376">
        <v>1</v>
      </c>
      <c r="AC9" s="360" t="s">
        <v>191</v>
      </c>
      <c r="AD9" s="360" t="s">
        <v>191</v>
      </c>
      <c r="AE9" s="376" t="s">
        <v>191</v>
      </c>
      <c r="AF9" s="371" t="s">
        <v>191</v>
      </c>
      <c r="AG9" s="377" t="s">
        <v>191</v>
      </c>
      <c r="AH9" s="370" t="s">
        <v>191</v>
      </c>
      <c r="AI9" s="360" t="s">
        <v>191</v>
      </c>
      <c r="AJ9" s="360" t="s">
        <v>191</v>
      </c>
      <c r="AK9" s="360" t="s">
        <v>191</v>
      </c>
      <c r="AL9" s="371" t="s">
        <v>191</v>
      </c>
      <c r="AM9" s="372">
        <f t="shared" si="1"/>
        <v>62</v>
      </c>
      <c r="AN9" s="356">
        <f t="shared" si="2"/>
        <v>52</v>
      </c>
      <c r="AO9" s="373" t="s">
        <v>191</v>
      </c>
      <c r="AP9" s="339">
        <f>AB9</f>
        <v>1</v>
      </c>
      <c r="AQ9" s="339">
        <f>H9+I9+X9+Y9</f>
        <v>36</v>
      </c>
      <c r="AR9" s="339">
        <f>E9+F9+U9+V9</f>
        <v>25</v>
      </c>
      <c r="AS9" s="340">
        <f t="shared" si="3"/>
        <v>62</v>
      </c>
      <c r="AT9" s="339">
        <f>F9+I9+V9+Y9+AB9</f>
        <v>41</v>
      </c>
      <c r="AU9" s="339">
        <f>E9+H9+U9+X9</f>
        <v>21</v>
      </c>
      <c r="AV9" s="339">
        <v>0</v>
      </c>
      <c r="AW9" s="340">
        <f t="shared" si="4"/>
        <v>62</v>
      </c>
    </row>
    <row r="10" spans="1:52" ht="21" customHeight="1" x14ac:dyDescent="0.3">
      <c r="A10" s="374" t="s">
        <v>194</v>
      </c>
      <c r="B10" s="358">
        <f>SUM(C10:L10)</f>
        <v>17</v>
      </c>
      <c r="C10" s="359" t="s">
        <v>191</v>
      </c>
      <c r="D10" s="359" t="s">
        <v>191</v>
      </c>
      <c r="E10" s="360">
        <v>2</v>
      </c>
      <c r="F10" s="360">
        <v>2</v>
      </c>
      <c r="G10" s="360" t="s">
        <v>191</v>
      </c>
      <c r="H10" s="361">
        <v>5</v>
      </c>
      <c r="I10" s="361">
        <v>7</v>
      </c>
      <c r="J10" s="360" t="s">
        <v>191</v>
      </c>
      <c r="K10" s="378">
        <v>0</v>
      </c>
      <c r="L10" s="361">
        <v>1</v>
      </c>
      <c r="M10" s="371" t="s">
        <v>191</v>
      </c>
      <c r="N10" s="363">
        <f>SUM(S10:AE10)</f>
        <v>72</v>
      </c>
      <c r="O10" s="364">
        <v>1</v>
      </c>
      <c r="P10" s="365">
        <v>1</v>
      </c>
      <c r="Q10" s="366"/>
      <c r="R10" s="367" t="s">
        <v>191</v>
      </c>
      <c r="S10" s="360" t="s">
        <v>191</v>
      </c>
      <c r="T10" s="360" t="s">
        <v>191</v>
      </c>
      <c r="U10" s="361">
        <v>17</v>
      </c>
      <c r="V10" s="361">
        <v>9</v>
      </c>
      <c r="W10" s="360" t="s">
        <v>191</v>
      </c>
      <c r="X10" s="360">
        <v>13</v>
      </c>
      <c r="Y10" s="360">
        <v>27</v>
      </c>
      <c r="Z10" s="360" t="s">
        <v>191</v>
      </c>
      <c r="AA10" s="360" t="s">
        <v>191</v>
      </c>
      <c r="AB10" s="360">
        <v>6</v>
      </c>
      <c r="AC10" s="360" t="s">
        <v>191</v>
      </c>
      <c r="AD10" s="360" t="s">
        <v>191</v>
      </c>
      <c r="AE10" s="360" t="s">
        <v>191</v>
      </c>
      <c r="AF10" s="371" t="s">
        <v>191</v>
      </c>
      <c r="AG10" s="377" t="s">
        <v>191</v>
      </c>
      <c r="AH10" s="370" t="s">
        <v>191</v>
      </c>
      <c r="AI10" s="360" t="s">
        <v>191</v>
      </c>
      <c r="AJ10" s="360" t="s">
        <v>191</v>
      </c>
      <c r="AK10" s="360" t="s">
        <v>191</v>
      </c>
      <c r="AL10" s="371" t="s">
        <v>191</v>
      </c>
      <c r="AM10" s="372">
        <f t="shared" si="1"/>
        <v>89</v>
      </c>
      <c r="AN10" s="356">
        <f t="shared" si="2"/>
        <v>74</v>
      </c>
      <c r="AO10" s="373" t="s">
        <v>191</v>
      </c>
      <c r="AP10" s="339">
        <f>K10+L10+AB10</f>
        <v>7</v>
      </c>
      <c r="AQ10" s="339">
        <f>H10+I10+X10+Y10</f>
        <v>52</v>
      </c>
      <c r="AR10" s="339">
        <f>E10+F10+U10+V10</f>
        <v>30</v>
      </c>
      <c r="AS10" s="340">
        <f t="shared" si="3"/>
        <v>89</v>
      </c>
      <c r="AT10" s="339">
        <f>F10+I10+L10+V10+Y10+AB10</f>
        <v>52</v>
      </c>
      <c r="AU10" s="339">
        <f>E10+H10+K10+U10+X10</f>
        <v>37</v>
      </c>
      <c r="AV10" s="339">
        <v>0</v>
      </c>
      <c r="AW10" s="340">
        <f t="shared" si="4"/>
        <v>89</v>
      </c>
    </row>
    <row r="11" spans="1:52" ht="21" customHeight="1" x14ac:dyDescent="0.3">
      <c r="A11" s="374" t="s">
        <v>195</v>
      </c>
      <c r="B11" s="358">
        <f>SUM(C11:L11)</f>
        <v>6</v>
      </c>
      <c r="C11" s="359" t="s">
        <v>191</v>
      </c>
      <c r="D11" s="359" t="s">
        <v>191</v>
      </c>
      <c r="E11" s="361">
        <v>1</v>
      </c>
      <c r="F11" s="361">
        <v>1</v>
      </c>
      <c r="G11" s="360" t="s">
        <v>191</v>
      </c>
      <c r="H11" s="361" t="s">
        <v>191</v>
      </c>
      <c r="I11" s="361">
        <v>3</v>
      </c>
      <c r="J11" s="360" t="s">
        <v>191</v>
      </c>
      <c r="K11" s="361">
        <v>1</v>
      </c>
      <c r="L11" s="360"/>
      <c r="M11" s="362" t="s">
        <v>191</v>
      </c>
      <c r="N11" s="363">
        <f t="shared" si="0"/>
        <v>48</v>
      </c>
      <c r="O11" s="364">
        <v>1</v>
      </c>
      <c r="P11" s="365">
        <v>7</v>
      </c>
      <c r="Q11" s="366"/>
      <c r="R11" s="367" t="s">
        <v>191</v>
      </c>
      <c r="S11" s="360" t="s">
        <v>191</v>
      </c>
      <c r="T11" s="360" t="s">
        <v>191</v>
      </c>
      <c r="U11" s="361">
        <v>19</v>
      </c>
      <c r="V11" s="361">
        <v>11</v>
      </c>
      <c r="W11" s="360" t="s">
        <v>191</v>
      </c>
      <c r="X11" s="360">
        <v>5</v>
      </c>
      <c r="Y11" s="360">
        <v>13</v>
      </c>
      <c r="Z11" s="360" t="s">
        <v>191</v>
      </c>
      <c r="AA11" s="360" t="s">
        <v>191</v>
      </c>
      <c r="AB11" s="360" t="s">
        <v>191</v>
      </c>
      <c r="AC11" s="360" t="s">
        <v>191</v>
      </c>
      <c r="AD11" s="360" t="s">
        <v>191</v>
      </c>
      <c r="AE11" s="360" t="s">
        <v>191</v>
      </c>
      <c r="AF11" s="362" t="s">
        <v>191</v>
      </c>
      <c r="AG11" s="377" t="s">
        <v>191</v>
      </c>
      <c r="AH11" s="370" t="s">
        <v>191</v>
      </c>
      <c r="AI11" s="360" t="s">
        <v>191</v>
      </c>
      <c r="AJ11" s="360" t="s">
        <v>191</v>
      </c>
      <c r="AK11" s="360" t="s">
        <v>191</v>
      </c>
      <c r="AL11" s="371" t="s">
        <v>191</v>
      </c>
      <c r="AM11" s="372">
        <f t="shared" si="1"/>
        <v>54</v>
      </c>
      <c r="AN11" s="356">
        <f t="shared" si="2"/>
        <v>56</v>
      </c>
      <c r="AO11" s="373" t="s">
        <v>191</v>
      </c>
      <c r="AP11" s="339">
        <f>K11+L11</f>
        <v>1</v>
      </c>
      <c r="AQ11" s="339">
        <f>I11+X11+Y11</f>
        <v>21</v>
      </c>
      <c r="AR11" s="339">
        <f>E11+F11+U11+V11</f>
        <v>32</v>
      </c>
      <c r="AS11" s="340">
        <f t="shared" si="3"/>
        <v>54</v>
      </c>
      <c r="AT11" s="339">
        <f>F11+I11+L11+V11+Y11</f>
        <v>28</v>
      </c>
      <c r="AU11" s="339">
        <f>E11+K11+U11+X11</f>
        <v>26</v>
      </c>
      <c r="AV11" s="339">
        <v>0</v>
      </c>
      <c r="AW11" s="340">
        <f t="shared" si="4"/>
        <v>54</v>
      </c>
      <c r="AX11" s="356">
        <f>SUM(AW7:AW11)</f>
        <v>368</v>
      </c>
      <c r="AY11" s="379" t="s">
        <v>245</v>
      </c>
    </row>
    <row r="12" spans="1:52" ht="21" customHeight="1" thickBot="1" x14ac:dyDescent="0.35">
      <c r="A12" s="380" t="s">
        <v>246</v>
      </c>
      <c r="B12" s="381" t="s">
        <v>191</v>
      </c>
      <c r="C12" s="382" t="s">
        <v>191</v>
      </c>
      <c r="D12" s="382" t="s">
        <v>191</v>
      </c>
      <c r="E12" s="382" t="s">
        <v>191</v>
      </c>
      <c r="F12" s="382" t="s">
        <v>191</v>
      </c>
      <c r="G12" s="382" t="s">
        <v>191</v>
      </c>
      <c r="H12" s="382" t="s">
        <v>191</v>
      </c>
      <c r="I12" s="382" t="s">
        <v>191</v>
      </c>
      <c r="J12" s="382" t="s">
        <v>191</v>
      </c>
      <c r="K12" s="382" t="s">
        <v>191</v>
      </c>
      <c r="L12" s="382" t="s">
        <v>191</v>
      </c>
      <c r="M12" s="383" t="s">
        <v>191</v>
      </c>
      <c r="N12" s="384">
        <f t="shared" si="0"/>
        <v>17</v>
      </c>
      <c r="O12" s="385" t="s">
        <v>191</v>
      </c>
      <c r="P12" s="386" t="s">
        <v>191</v>
      </c>
      <c r="Q12" s="387"/>
      <c r="R12" s="388" t="s">
        <v>191</v>
      </c>
      <c r="S12" s="376" t="s">
        <v>191</v>
      </c>
      <c r="T12" s="376" t="s">
        <v>191</v>
      </c>
      <c r="U12" s="389">
        <v>14</v>
      </c>
      <c r="V12" s="376">
        <v>3</v>
      </c>
      <c r="W12" s="376" t="s">
        <v>191</v>
      </c>
      <c r="X12" s="376" t="s">
        <v>191</v>
      </c>
      <c r="Y12" s="376">
        <v>0</v>
      </c>
      <c r="Z12" s="376" t="s">
        <v>191</v>
      </c>
      <c r="AA12" s="376" t="s">
        <v>191</v>
      </c>
      <c r="AB12" s="376" t="s">
        <v>191</v>
      </c>
      <c r="AC12" s="376" t="s">
        <v>191</v>
      </c>
      <c r="AD12" s="376" t="s">
        <v>191</v>
      </c>
      <c r="AE12" s="376" t="s">
        <v>191</v>
      </c>
      <c r="AF12" s="390" t="s">
        <v>191</v>
      </c>
      <c r="AG12" s="391">
        <v>15</v>
      </c>
      <c r="AH12" s="392">
        <v>3</v>
      </c>
      <c r="AI12" s="376">
        <v>4</v>
      </c>
      <c r="AJ12" s="376">
        <v>8</v>
      </c>
      <c r="AK12" s="376" t="s">
        <v>191</v>
      </c>
      <c r="AL12" s="390" t="s">
        <v>191</v>
      </c>
      <c r="AM12" s="393">
        <f t="shared" si="1"/>
        <v>32</v>
      </c>
      <c r="AN12" s="356">
        <f t="shared" si="2"/>
        <v>17</v>
      </c>
      <c r="AO12" s="373" t="s">
        <v>191</v>
      </c>
      <c r="AP12" s="339">
        <v>0</v>
      </c>
      <c r="AQ12" s="339">
        <v>0</v>
      </c>
      <c r="AR12" s="339">
        <f>N12+AG12</f>
        <v>32</v>
      </c>
      <c r="AS12" s="340">
        <f t="shared" si="3"/>
        <v>32</v>
      </c>
      <c r="AT12" s="339">
        <f>V12</f>
        <v>3</v>
      </c>
      <c r="AU12" s="339">
        <f>U12+AJ12</f>
        <v>22</v>
      </c>
      <c r="AV12" s="339">
        <f>AH12+AI12</f>
        <v>7</v>
      </c>
      <c r="AW12" s="340">
        <f t="shared" si="4"/>
        <v>32</v>
      </c>
    </row>
    <row r="13" spans="1:52" s="394" customFormat="1" ht="28.5" customHeight="1" thickBot="1" x14ac:dyDescent="0.3">
      <c r="A13" s="512" t="s">
        <v>129</v>
      </c>
      <c r="B13" s="513"/>
      <c r="C13" s="514">
        <f t="shared" ref="C13:AL13" si="5">SUM(C7:C12)</f>
        <v>1</v>
      </c>
      <c r="D13" s="515">
        <f t="shared" si="5"/>
        <v>0</v>
      </c>
      <c r="E13" s="515">
        <f t="shared" si="5"/>
        <v>10</v>
      </c>
      <c r="F13" s="515">
        <f t="shared" si="5"/>
        <v>16</v>
      </c>
      <c r="G13" s="515">
        <f t="shared" si="5"/>
        <v>0</v>
      </c>
      <c r="H13" s="515">
        <f t="shared" si="5"/>
        <v>18</v>
      </c>
      <c r="I13" s="515">
        <f t="shared" si="5"/>
        <v>24</v>
      </c>
      <c r="J13" s="515">
        <f t="shared" si="5"/>
        <v>0</v>
      </c>
      <c r="K13" s="515">
        <f t="shared" si="5"/>
        <v>2</v>
      </c>
      <c r="L13" s="515">
        <f t="shared" si="5"/>
        <v>7</v>
      </c>
      <c r="M13" s="516">
        <f t="shared" si="5"/>
        <v>0</v>
      </c>
      <c r="N13" s="513">
        <f>SUM(N7:N12)</f>
        <v>307</v>
      </c>
      <c r="O13" s="517">
        <f>SUM(O7:O12)</f>
        <v>5</v>
      </c>
      <c r="P13" s="518">
        <f>SUM(P7:P12)</f>
        <v>10</v>
      </c>
      <c r="Q13" s="519"/>
      <c r="R13" s="520">
        <v>37</v>
      </c>
      <c r="S13" s="515">
        <f t="shared" si="5"/>
        <v>0</v>
      </c>
      <c r="T13" s="515">
        <f t="shared" si="5"/>
        <v>0</v>
      </c>
      <c r="U13" s="515">
        <f>SUM(U7:U12)</f>
        <v>101</v>
      </c>
      <c r="V13" s="515">
        <f>SUM(V7:V12)</f>
        <v>40</v>
      </c>
      <c r="W13" s="515">
        <f t="shared" si="5"/>
        <v>0</v>
      </c>
      <c r="X13" s="515">
        <f t="shared" si="5"/>
        <v>42</v>
      </c>
      <c r="Y13" s="515">
        <f t="shared" si="5"/>
        <v>108</v>
      </c>
      <c r="Z13" s="515">
        <f t="shared" si="5"/>
        <v>0</v>
      </c>
      <c r="AA13" s="515">
        <f t="shared" si="5"/>
        <v>0</v>
      </c>
      <c r="AB13" s="515">
        <f t="shared" si="5"/>
        <v>16</v>
      </c>
      <c r="AC13" s="515">
        <f t="shared" si="5"/>
        <v>0</v>
      </c>
      <c r="AD13" s="515">
        <f t="shared" si="5"/>
        <v>0</v>
      </c>
      <c r="AE13" s="515">
        <f t="shared" si="5"/>
        <v>0</v>
      </c>
      <c r="AF13" s="516">
        <f t="shared" si="5"/>
        <v>1</v>
      </c>
      <c r="AG13" s="517">
        <f t="shared" si="5"/>
        <v>15</v>
      </c>
      <c r="AH13" s="515">
        <f t="shared" si="5"/>
        <v>3</v>
      </c>
      <c r="AI13" s="515">
        <f t="shared" si="5"/>
        <v>4</v>
      </c>
      <c r="AJ13" s="515">
        <f t="shared" si="5"/>
        <v>8</v>
      </c>
      <c r="AK13" s="515">
        <f t="shared" si="5"/>
        <v>0</v>
      </c>
      <c r="AL13" s="516">
        <f t="shared" si="5"/>
        <v>0</v>
      </c>
      <c r="AM13" s="521">
        <f>SUM(AM7:AM12)</f>
        <v>400</v>
      </c>
      <c r="AO13" s="395">
        <f t="shared" ref="AO13:AW13" si="6">SUM(AO7:AO12)</f>
        <v>0</v>
      </c>
      <c r="AP13" s="396">
        <f t="shared" si="6"/>
        <v>25</v>
      </c>
      <c r="AQ13" s="396">
        <f t="shared" si="6"/>
        <v>192</v>
      </c>
      <c r="AR13" s="396">
        <f t="shared" si="6"/>
        <v>183</v>
      </c>
      <c r="AS13" s="396">
        <f t="shared" si="6"/>
        <v>400</v>
      </c>
      <c r="AT13" s="396">
        <f t="shared" si="6"/>
        <v>211</v>
      </c>
      <c r="AU13" s="396">
        <f t="shared" si="6"/>
        <v>181</v>
      </c>
      <c r="AV13" s="396">
        <f t="shared" si="6"/>
        <v>8</v>
      </c>
      <c r="AW13" s="397">
        <f t="shared" si="6"/>
        <v>400</v>
      </c>
      <c r="AY13" s="394">
        <f>SUM(AP7:AQ11)</f>
        <v>217</v>
      </c>
      <c r="AZ13" s="398"/>
    </row>
    <row r="14" spans="1:52" ht="24" customHeight="1" thickBot="1" x14ac:dyDescent="0.45">
      <c r="A14" s="522"/>
      <c r="B14" s="523">
        <f>SUM(B7:B12)</f>
        <v>78</v>
      </c>
      <c r="C14" s="524">
        <f>SUM(C7:F12)</f>
        <v>27</v>
      </c>
      <c r="D14" s="525"/>
      <c r="E14" s="525"/>
      <c r="F14" s="526"/>
      <c r="G14" s="524">
        <f>SUM(H7:I12)</f>
        <v>42</v>
      </c>
      <c r="H14" s="525"/>
      <c r="I14" s="526"/>
      <c r="J14" s="524">
        <f>SUM(J7:L12)</f>
        <v>9</v>
      </c>
      <c r="K14" s="525"/>
      <c r="L14" s="526"/>
      <c r="M14" s="527">
        <f>SUM(M7:M12)</f>
        <v>0</v>
      </c>
      <c r="N14" s="528">
        <f>SUM(N7:N12)</f>
        <v>307</v>
      </c>
      <c r="O14" s="529">
        <f>SUM(O13:R13)</f>
        <v>52</v>
      </c>
      <c r="P14" s="530"/>
      <c r="Q14" s="530"/>
      <c r="R14" s="531"/>
      <c r="S14" s="532">
        <f>SUM(U7:V12)</f>
        <v>141</v>
      </c>
      <c r="T14" s="533"/>
      <c r="U14" s="533"/>
      <c r="V14" s="534"/>
      <c r="W14" s="535">
        <f>SUM(W7:Y12)</f>
        <v>150</v>
      </c>
      <c r="X14" s="536"/>
      <c r="Y14" s="537"/>
      <c r="Z14" s="535">
        <f>SUM(Z7:AB12)</f>
        <v>16</v>
      </c>
      <c r="AA14" s="536"/>
      <c r="AB14" s="537"/>
      <c r="AC14" s="535">
        <f>SUM(AC7:AE12)</f>
        <v>0</v>
      </c>
      <c r="AD14" s="536"/>
      <c r="AE14" s="537"/>
      <c r="AF14" s="538">
        <f>SUM(AF7:AF12)</f>
        <v>1</v>
      </c>
      <c r="AG14" s="539">
        <f>SUM(AG7:AG12)</f>
        <v>15</v>
      </c>
      <c r="AH14" s="535">
        <f>SUM(AH13:AI13)</f>
        <v>7</v>
      </c>
      <c r="AI14" s="536"/>
      <c r="AJ14" s="540">
        <f>SUM(AJ13)</f>
        <v>8</v>
      </c>
      <c r="AK14" s="541"/>
      <c r="AL14" s="542"/>
      <c r="AM14" s="543"/>
      <c r="AO14" s="399">
        <f>SUM(AO13:AR13)</f>
        <v>400</v>
      </c>
      <c r="AP14" s="399"/>
      <c r="AQ14" s="399"/>
      <c r="AR14" s="399"/>
      <c r="AS14" s="400"/>
      <c r="AT14" s="399">
        <f>SUM(AT13:AV13)</f>
        <v>400</v>
      </c>
      <c r="AU14" s="399"/>
      <c r="AV14" s="399"/>
      <c r="AW14" s="400"/>
      <c r="AX14" s="400"/>
    </row>
    <row r="15" spans="1:52" ht="24" customHeight="1" thickBot="1" x14ac:dyDescent="0.35">
      <c r="A15" s="544"/>
      <c r="B15" s="545"/>
      <c r="C15" s="546"/>
      <c r="D15" s="547"/>
      <c r="E15" s="547"/>
      <c r="F15" s="548"/>
      <c r="G15" s="546"/>
      <c r="H15" s="547"/>
      <c r="I15" s="548"/>
      <c r="J15" s="546"/>
      <c r="K15" s="547"/>
      <c r="L15" s="548"/>
      <c r="M15" s="549"/>
      <c r="N15" s="550">
        <f>SUM(N14:R14)</f>
        <v>359</v>
      </c>
      <c r="O15" s="551"/>
      <c r="P15" s="551"/>
      <c r="Q15" s="551"/>
      <c r="R15" s="551"/>
      <c r="S15" s="551"/>
      <c r="T15" s="551"/>
      <c r="U15" s="551"/>
      <c r="V15" s="551"/>
      <c r="W15" s="551"/>
      <c r="X15" s="551"/>
      <c r="Y15" s="551"/>
      <c r="Z15" s="551"/>
      <c r="AA15" s="551"/>
      <c r="AB15" s="551"/>
      <c r="AC15" s="551"/>
      <c r="AD15" s="551"/>
      <c r="AE15" s="551"/>
      <c r="AF15" s="521"/>
      <c r="AG15" s="551">
        <f>SUM(AH14:AK14)</f>
        <v>15</v>
      </c>
      <c r="AH15" s="551"/>
      <c r="AI15" s="551"/>
      <c r="AJ15" s="551"/>
      <c r="AK15" s="551"/>
      <c r="AL15" s="521"/>
      <c r="AM15" s="543"/>
      <c r="AQ15" s="401"/>
      <c r="AR15" s="401"/>
      <c r="AS15" s="401"/>
      <c r="AT15" s="401"/>
      <c r="AU15" s="401"/>
      <c r="AV15" s="401"/>
      <c r="AW15" s="401"/>
      <c r="AX15" s="401"/>
      <c r="AY15" s="402"/>
    </row>
    <row r="16" spans="1:52" ht="32.25" customHeight="1" thickTop="1" thickBot="1" x14ac:dyDescent="0.35">
      <c r="A16" s="552" t="s">
        <v>247</v>
      </c>
      <c r="B16" s="553">
        <f>SUM(B14,N15,AG15)</f>
        <v>452</v>
      </c>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5"/>
      <c r="AQ16" s="403"/>
      <c r="AR16" s="403"/>
      <c r="AS16" s="403"/>
      <c r="AT16" s="403"/>
      <c r="AU16" s="403"/>
      <c r="AV16" s="403"/>
      <c r="AW16" s="403"/>
      <c r="AX16" s="403"/>
      <c r="AY16" s="337"/>
    </row>
    <row r="17" spans="1:52" ht="28.5" customHeight="1" thickTop="1" x14ac:dyDescent="0.3">
      <c r="A17" s="404"/>
      <c r="B17" s="405"/>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N17" s="402"/>
      <c r="AO17" s="402"/>
      <c r="AQ17" s="403"/>
      <c r="AR17" s="403"/>
      <c r="AS17" s="403"/>
      <c r="AT17" s="403"/>
      <c r="AU17" s="403"/>
      <c r="AV17" s="403"/>
      <c r="AW17" s="403"/>
      <c r="AX17" s="403"/>
    </row>
    <row r="18" spans="1:52" ht="15.75" customHeight="1" x14ac:dyDescent="0.3">
      <c r="A18" s="402"/>
      <c r="B18" s="406" t="s">
        <v>180</v>
      </c>
      <c r="C18" s="407" t="s">
        <v>248</v>
      </c>
      <c r="D18" s="407" t="s">
        <v>249</v>
      </c>
      <c r="E18" s="408" t="s">
        <v>129</v>
      </c>
      <c r="F18" s="409"/>
      <c r="G18" s="407" t="s">
        <v>232</v>
      </c>
      <c r="H18" s="407" t="s">
        <v>234</v>
      </c>
      <c r="I18" s="407" t="s">
        <v>235</v>
      </c>
      <c r="J18" s="408" t="s">
        <v>129</v>
      </c>
      <c r="K18" s="407" t="s">
        <v>244</v>
      </c>
      <c r="L18" s="407" t="s">
        <v>250</v>
      </c>
      <c r="M18" s="407" t="s">
        <v>251</v>
      </c>
      <c r="N18" s="408" t="s">
        <v>252</v>
      </c>
      <c r="O18" s="408" t="s">
        <v>129</v>
      </c>
      <c r="P18" s="410"/>
      <c r="Q18" s="409"/>
      <c r="R18" s="411" t="s">
        <v>253</v>
      </c>
      <c r="S18" s="411"/>
      <c r="T18" s="412"/>
      <c r="U18" s="413" t="s">
        <v>254</v>
      </c>
      <c r="V18" s="413"/>
      <c r="W18" s="413"/>
      <c r="X18" s="413" t="s">
        <v>255</v>
      </c>
      <c r="Y18" s="413"/>
      <c r="Z18" s="413"/>
      <c r="AA18" s="413"/>
      <c r="AB18" s="413"/>
      <c r="AC18" s="413"/>
      <c r="AD18" s="413"/>
      <c r="AE18" s="413"/>
      <c r="AF18" s="413"/>
      <c r="AG18" s="414" t="s">
        <v>256</v>
      </c>
      <c r="AH18" s="414"/>
      <c r="AI18" s="414"/>
      <c r="AJ18" s="415"/>
      <c r="AK18" s="416"/>
      <c r="AL18" s="416"/>
      <c r="AN18" s="402"/>
      <c r="AO18" s="417" t="s">
        <v>181</v>
      </c>
      <c r="AP18" s="417"/>
      <c r="AQ18" s="417"/>
      <c r="AR18" s="417"/>
      <c r="AS18" s="417"/>
      <c r="AT18" s="417"/>
      <c r="AU18" s="417"/>
      <c r="AV18" s="417"/>
      <c r="AW18" s="417"/>
      <c r="AX18" s="417"/>
    </row>
    <row r="19" spans="1:52" s="420" customFormat="1" ht="17.25" customHeight="1" x14ac:dyDescent="0.2">
      <c r="A19" s="337"/>
      <c r="B19" s="418">
        <f>SUM(B14)</f>
        <v>78</v>
      </c>
      <c r="C19" s="418">
        <f>SUM(N14)</f>
        <v>307</v>
      </c>
      <c r="D19" s="418">
        <f>SUM(AG14)</f>
        <v>15</v>
      </c>
      <c r="E19" s="419">
        <f>SUM(B19:D19)</f>
        <v>400</v>
      </c>
      <c r="G19" s="418">
        <f>SUM(C13+AH14)</f>
        <v>8</v>
      </c>
      <c r="H19" s="418">
        <f>SUM(E13+H13+K13+U13+X13+AJ13+AA13)</f>
        <v>181</v>
      </c>
      <c r="I19" s="418">
        <f>SUM(F13+I13+L13+V13+Y13+AB13+AK13)</f>
        <v>211</v>
      </c>
      <c r="J19" s="419">
        <f>SUM(G19:I19)</f>
        <v>400</v>
      </c>
      <c r="K19" s="421">
        <f>SUM(C14+S14+AH14+AJ14+AK14)</f>
        <v>183</v>
      </c>
      <c r="L19" s="418">
        <f>SUM(G14+W14)</f>
        <v>192</v>
      </c>
      <c r="M19" s="418">
        <f>SUM(J14+Z14)</f>
        <v>25</v>
      </c>
      <c r="N19" s="419">
        <f>AC14</f>
        <v>0</v>
      </c>
      <c r="O19" s="419">
        <f>SUM(K19:N19)</f>
        <v>400</v>
      </c>
      <c r="P19" s="422"/>
      <c r="R19" s="423">
        <f>SUM(M14+AF14+AL14)</f>
        <v>1</v>
      </c>
      <c r="S19" s="423"/>
      <c r="T19" s="424"/>
      <c r="U19" s="425">
        <f>SUM(R13)</f>
        <v>37</v>
      </c>
      <c r="V19" s="413"/>
      <c r="W19" s="413"/>
      <c r="X19" s="423">
        <f>SUM(O13+P13)</f>
        <v>15</v>
      </c>
      <c r="Y19" s="423"/>
      <c r="Z19" s="423"/>
      <c r="AA19" s="423"/>
      <c r="AB19" s="423"/>
      <c r="AC19" s="423"/>
      <c r="AD19" s="423"/>
      <c r="AE19" s="423"/>
      <c r="AF19" s="423"/>
      <c r="AG19" s="426">
        <f>SUM(O13+P13+R13)</f>
        <v>52</v>
      </c>
      <c r="AH19" s="427"/>
      <c r="AI19" s="427"/>
      <c r="AJ19" s="428"/>
      <c r="AK19" s="428"/>
      <c r="AL19" s="428"/>
      <c r="AO19" s="429" t="s">
        <v>224</v>
      </c>
      <c r="AP19" s="430"/>
      <c r="AQ19" s="431"/>
      <c r="AR19" s="429" t="s">
        <v>228</v>
      </c>
      <c r="AS19" s="430"/>
      <c r="AT19" s="431"/>
      <c r="AU19" s="429" t="s">
        <v>229</v>
      </c>
      <c r="AV19" s="430"/>
      <c r="AW19" s="431"/>
      <c r="AX19" s="432" t="s">
        <v>129</v>
      </c>
    </row>
    <row r="20" spans="1:52" s="433" customFormat="1" ht="17.25" customHeight="1" x14ac:dyDescent="0.3">
      <c r="A20" s="336"/>
      <c r="B20" s="336"/>
      <c r="C20" s="336"/>
      <c r="H20" s="402"/>
      <c r="J20" s="336"/>
      <c r="O20" s="336"/>
      <c r="P20" s="336"/>
      <c r="V20" s="336"/>
      <c r="W20" s="336"/>
      <c r="X20" s="336"/>
      <c r="Y20" s="336"/>
      <c r="Z20" s="336"/>
      <c r="AA20" s="336"/>
      <c r="AB20" s="336"/>
      <c r="AC20" s="336"/>
      <c r="AD20" s="336"/>
      <c r="AE20" s="336"/>
      <c r="AF20" s="336"/>
      <c r="AG20" s="336"/>
      <c r="AH20" s="336"/>
      <c r="AI20" s="336"/>
      <c r="AJ20" s="336"/>
      <c r="AK20" s="336"/>
      <c r="AL20" s="336"/>
      <c r="AM20" s="336"/>
      <c r="AO20" s="339" t="s">
        <v>232</v>
      </c>
      <c r="AP20" s="339" t="s">
        <v>234</v>
      </c>
      <c r="AQ20" s="339" t="s">
        <v>235</v>
      </c>
      <c r="AR20" s="339" t="s">
        <v>232</v>
      </c>
      <c r="AS20" s="339" t="s">
        <v>234</v>
      </c>
      <c r="AT20" s="339" t="s">
        <v>235</v>
      </c>
      <c r="AU20" s="339" t="s">
        <v>232</v>
      </c>
      <c r="AV20" s="339" t="s">
        <v>234</v>
      </c>
      <c r="AW20" s="339" t="s">
        <v>235</v>
      </c>
      <c r="AX20" s="434"/>
      <c r="AZ20" s="420"/>
    </row>
    <row r="21" spans="1:52" s="433" customFormat="1" ht="17.25" customHeight="1" x14ac:dyDescent="0.3">
      <c r="A21" s="402"/>
      <c r="B21" s="435" t="s">
        <v>180</v>
      </c>
      <c r="C21" s="435"/>
      <c r="D21" s="435"/>
      <c r="E21" s="435"/>
      <c r="F21" s="435"/>
      <c r="G21" s="435"/>
      <c r="H21" s="435"/>
      <c r="I21" s="435"/>
      <c r="J21" s="436" t="s">
        <v>222</v>
      </c>
      <c r="K21" s="437"/>
      <c r="L21" s="437"/>
      <c r="M21" s="437"/>
      <c r="N21" s="437"/>
      <c r="O21" s="437"/>
      <c r="P21" s="437"/>
      <c r="Q21" s="438"/>
      <c r="R21" s="439" t="s">
        <v>187</v>
      </c>
      <c r="S21" s="440"/>
      <c r="T21" s="440"/>
      <c r="U21" s="440"/>
      <c r="V21" s="440"/>
      <c r="W21" s="441"/>
      <c r="X21" s="336"/>
      <c r="Y21" s="442" t="s">
        <v>217</v>
      </c>
      <c r="Z21" s="442"/>
      <c r="AA21" s="442"/>
      <c r="AB21" s="442"/>
      <c r="AC21" s="442"/>
      <c r="AD21" s="442"/>
      <c r="AE21" s="442"/>
      <c r="AF21" s="442"/>
      <c r="AG21" s="442"/>
      <c r="AH21" s="442"/>
      <c r="AI21" s="336"/>
      <c r="AJ21" s="336"/>
      <c r="AK21" s="336"/>
      <c r="AL21" s="336"/>
      <c r="AM21" s="336"/>
      <c r="AO21" s="339">
        <f>AH13+AI13</f>
        <v>7</v>
      </c>
      <c r="AP21" s="339">
        <f>U13+AJ14</f>
        <v>109</v>
      </c>
      <c r="AQ21" s="339">
        <f>V13</f>
        <v>40</v>
      </c>
      <c r="AR21" s="339">
        <v>0</v>
      </c>
      <c r="AS21" s="339">
        <f>X13</f>
        <v>42</v>
      </c>
      <c r="AT21" s="339">
        <f>Y13</f>
        <v>108</v>
      </c>
      <c r="AU21" s="339">
        <v>0</v>
      </c>
      <c r="AV21" s="339">
        <f>Y17</f>
        <v>0</v>
      </c>
      <c r="AW21" s="339">
        <f>AB13</f>
        <v>16</v>
      </c>
      <c r="AX21" s="339">
        <f>SUM(AO21:AW21)</f>
        <v>322</v>
      </c>
      <c r="AZ21" s="420"/>
    </row>
    <row r="22" spans="1:52" s="433" customFormat="1" ht="17.25" customHeight="1" x14ac:dyDescent="0.3">
      <c r="A22" s="336"/>
      <c r="B22" s="418" t="s">
        <v>257</v>
      </c>
      <c r="C22" s="418" t="s">
        <v>258</v>
      </c>
      <c r="D22" s="418" t="s">
        <v>259</v>
      </c>
      <c r="E22" s="407" t="s">
        <v>260</v>
      </c>
      <c r="F22" s="418" t="s">
        <v>250</v>
      </c>
      <c r="G22" s="418" t="s">
        <v>251</v>
      </c>
      <c r="H22" s="418" t="s">
        <v>252</v>
      </c>
      <c r="I22" s="408" t="s">
        <v>129</v>
      </c>
      <c r="J22" s="443" t="s">
        <v>257</v>
      </c>
      <c r="K22" s="443" t="s">
        <v>258</v>
      </c>
      <c r="L22" s="443" t="s">
        <v>259</v>
      </c>
      <c r="M22" s="418" t="s">
        <v>260</v>
      </c>
      <c r="N22" s="443" t="s">
        <v>250</v>
      </c>
      <c r="O22" s="443" t="s">
        <v>251</v>
      </c>
      <c r="P22" s="443" t="s">
        <v>252</v>
      </c>
      <c r="Q22" s="408" t="s">
        <v>129</v>
      </c>
      <c r="R22" s="418" t="s">
        <v>257</v>
      </c>
      <c r="S22" s="418" t="s">
        <v>258</v>
      </c>
      <c r="T22" s="418" t="s">
        <v>259</v>
      </c>
      <c r="U22" s="418" t="s">
        <v>250</v>
      </c>
      <c r="V22" s="418" t="s">
        <v>251</v>
      </c>
      <c r="W22" s="408" t="s">
        <v>129</v>
      </c>
      <c r="X22" s="336"/>
      <c r="Y22" s="442"/>
      <c r="Z22" s="442"/>
      <c r="AA22" s="442"/>
      <c r="AB22" s="442"/>
      <c r="AC22" s="442"/>
      <c r="AD22" s="442"/>
      <c r="AE22" s="442"/>
      <c r="AF22" s="442"/>
      <c r="AG22" s="442"/>
      <c r="AH22" s="442"/>
      <c r="AI22" s="444" t="s">
        <v>261</v>
      </c>
      <c r="AJ22" s="445"/>
      <c r="AK22" s="445"/>
      <c r="AL22" s="445"/>
      <c r="AM22" s="445"/>
      <c r="AO22" s="417">
        <f>SUM(AO21:AQ21)</f>
        <v>156</v>
      </c>
      <c r="AP22" s="417"/>
      <c r="AQ22" s="417"/>
      <c r="AR22" s="417">
        <f>SUM(AR21:AT21)</f>
        <v>150</v>
      </c>
      <c r="AS22" s="417"/>
      <c r="AT22" s="417"/>
      <c r="AU22" s="417">
        <f>SUM(AU21:AW21)</f>
        <v>16</v>
      </c>
      <c r="AV22" s="417"/>
      <c r="AW22" s="417"/>
      <c r="AZ22" s="420"/>
    </row>
    <row r="23" spans="1:52" s="433" customFormat="1" ht="17.25" customHeight="1" x14ac:dyDescent="0.3">
      <c r="A23" s="336"/>
      <c r="B23" s="418">
        <f>SUM(C13)</f>
        <v>1</v>
      </c>
      <c r="C23" s="418">
        <f>SUM(E13+H13+K13)</f>
        <v>30</v>
      </c>
      <c r="D23" s="418">
        <f>SUM(F13+I13+L13)</f>
        <v>47</v>
      </c>
      <c r="E23" s="418">
        <f>SUM(C14)</f>
        <v>27</v>
      </c>
      <c r="F23" s="418">
        <f>SUM(G14)</f>
        <v>42</v>
      </c>
      <c r="G23" s="418">
        <f>SUM(J14)</f>
        <v>9</v>
      </c>
      <c r="H23" s="418">
        <v>0</v>
      </c>
      <c r="I23" s="419">
        <f>SUM(E23:H23)</f>
        <v>78</v>
      </c>
      <c r="J23" s="418">
        <v>0</v>
      </c>
      <c r="K23" s="418">
        <f>SUM(U13+X13+AA13)</f>
        <v>143</v>
      </c>
      <c r="L23" s="418">
        <f>SUM(V13+Y13+AB13)</f>
        <v>164</v>
      </c>
      <c r="M23" s="418">
        <f>SUM(S14)</f>
        <v>141</v>
      </c>
      <c r="N23" s="418">
        <f>SUM(W14)</f>
        <v>150</v>
      </c>
      <c r="O23" s="418">
        <f>Z14</f>
        <v>16</v>
      </c>
      <c r="P23" s="418">
        <f>AC14</f>
        <v>0</v>
      </c>
      <c r="Q23" s="419">
        <f>SUM(M23:P23)</f>
        <v>307</v>
      </c>
      <c r="R23" s="418">
        <f>SUM(AH13:AI13)</f>
        <v>7</v>
      </c>
      <c r="S23" s="418">
        <f>SUM(AJ13)</f>
        <v>8</v>
      </c>
      <c r="T23" s="418">
        <f>SUM(AK13)</f>
        <v>0</v>
      </c>
      <c r="U23" s="418">
        <v>0</v>
      </c>
      <c r="V23" s="418">
        <v>0</v>
      </c>
      <c r="W23" s="419">
        <f>SUM(R23:T23)</f>
        <v>15</v>
      </c>
      <c r="X23" s="336"/>
      <c r="Y23" s="446">
        <f>SUM(B14+N14+AG14)</f>
        <v>400</v>
      </c>
      <c r="Z23" s="446"/>
      <c r="AA23" s="446"/>
      <c r="AB23" s="446"/>
      <c r="AC23" s="446"/>
      <c r="AD23" s="446"/>
      <c r="AE23" s="446"/>
      <c r="AF23" s="446"/>
      <c r="AG23" s="446"/>
      <c r="AH23" s="446"/>
      <c r="AI23" s="444" t="s">
        <v>262</v>
      </c>
      <c r="AJ23" s="445"/>
      <c r="AK23" s="445"/>
      <c r="AL23" s="445"/>
      <c r="AM23" s="445"/>
      <c r="AZ23" s="420"/>
    </row>
    <row r="25" spans="1:52" x14ac:dyDescent="0.3">
      <c r="A25" s="336" t="s">
        <v>263</v>
      </c>
    </row>
    <row r="26" spans="1:52" x14ac:dyDescent="0.3">
      <c r="B26" s="336" t="s">
        <v>264</v>
      </c>
    </row>
    <row r="27" spans="1:52" x14ac:dyDescent="0.3">
      <c r="B27" s="336" t="s">
        <v>265</v>
      </c>
    </row>
  </sheetData>
  <mergeCells count="89">
    <mergeCell ref="AU22:AW22"/>
    <mergeCell ref="Y23:AH23"/>
    <mergeCell ref="AI23:AM23"/>
    <mergeCell ref="AR19:AT19"/>
    <mergeCell ref="AU19:AW19"/>
    <mergeCell ref="AX19:AX20"/>
    <mergeCell ref="B21:I21"/>
    <mergeCell ref="J21:Q21"/>
    <mergeCell ref="R21:W21"/>
    <mergeCell ref="Y21:AH22"/>
    <mergeCell ref="AI22:AM22"/>
    <mergeCell ref="AO22:AQ22"/>
    <mergeCell ref="AR22:AT22"/>
    <mergeCell ref="R18:S18"/>
    <mergeCell ref="U18:W18"/>
    <mergeCell ref="X18:AF18"/>
    <mergeCell ref="AG18:AI18"/>
    <mergeCell ref="AO18:AX18"/>
    <mergeCell ref="R19:S19"/>
    <mergeCell ref="U19:W19"/>
    <mergeCell ref="X19:AF19"/>
    <mergeCell ref="AG19:AI19"/>
    <mergeCell ref="AO19:AQ19"/>
    <mergeCell ref="AH14:AI14"/>
    <mergeCell ref="AO14:AR14"/>
    <mergeCell ref="AT14:AV14"/>
    <mergeCell ref="N15:AF15"/>
    <mergeCell ref="AG15:AL15"/>
    <mergeCell ref="B16:AM16"/>
    <mergeCell ref="M14:M15"/>
    <mergeCell ref="O14:R14"/>
    <mergeCell ref="S14:V14"/>
    <mergeCell ref="W14:Y14"/>
    <mergeCell ref="Z14:AB14"/>
    <mergeCell ref="AC14:AE14"/>
    <mergeCell ref="P10:Q10"/>
    <mergeCell ref="P11:Q11"/>
    <mergeCell ref="P12:Q12"/>
    <mergeCell ref="A13:A15"/>
    <mergeCell ref="P13:Q13"/>
    <mergeCell ref="AM13:AM15"/>
    <mergeCell ref="B14:B15"/>
    <mergeCell ref="C14:F15"/>
    <mergeCell ref="G14:I15"/>
    <mergeCell ref="J14:L15"/>
    <mergeCell ref="AJ5:AJ6"/>
    <mergeCell ref="AK5:AK6"/>
    <mergeCell ref="P6:Q6"/>
    <mergeCell ref="P7:Q7"/>
    <mergeCell ref="P8:Q8"/>
    <mergeCell ref="P9:Q9"/>
    <mergeCell ref="AA5:AA6"/>
    <mergeCell ref="AB5:AB6"/>
    <mergeCell ref="AC5:AC6"/>
    <mergeCell ref="AD5:AD6"/>
    <mergeCell ref="AE5:AE6"/>
    <mergeCell ref="AH5:AH6"/>
    <mergeCell ref="U5:U6"/>
    <mergeCell ref="V5:V6"/>
    <mergeCell ref="W5:W6"/>
    <mergeCell ref="X5:X6"/>
    <mergeCell ref="Y5:Y6"/>
    <mergeCell ref="Z5:Z6"/>
    <mergeCell ref="I5:I6"/>
    <mergeCell ref="J5:J6"/>
    <mergeCell ref="K5:K6"/>
    <mergeCell ref="L5:L6"/>
    <mergeCell ref="P5:Q5"/>
    <mergeCell ref="S5:S6"/>
    <mergeCell ref="S4:V4"/>
    <mergeCell ref="W4:Y4"/>
    <mergeCell ref="Z4:AB4"/>
    <mergeCell ref="AC4:AE4"/>
    <mergeCell ref="AH4:AK4"/>
    <mergeCell ref="C5:C6"/>
    <mergeCell ref="E5:E6"/>
    <mergeCell ref="F5:F6"/>
    <mergeCell ref="G5:G6"/>
    <mergeCell ref="H5:H6"/>
    <mergeCell ref="A1:AM1"/>
    <mergeCell ref="A2:A6"/>
    <mergeCell ref="B2:M3"/>
    <mergeCell ref="N2:AL2"/>
    <mergeCell ref="N3:AF3"/>
    <mergeCell ref="AG3:AL3"/>
    <mergeCell ref="C4:F4"/>
    <mergeCell ref="G4:I4"/>
    <mergeCell ref="J4:L4"/>
    <mergeCell ref="P4:Q4"/>
  </mergeCells>
  <printOptions horizontalCentered="1"/>
  <pageMargins left="0" right="0" top="0.74803149606299213" bottom="0.74803149606299213" header="0.31496062992125984" footer="0.31496062992125984"/>
  <pageSetup paperSize="9" scale="8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รายงานจำนวนนศ_ป.ตรี</vt:lpstr>
      <vt:lpstr>รายงานจำนวนนศ_บัณฑิต</vt:lpstr>
      <vt:lpstr>ผู้สำเร็จการศึกษา_ป.ตรี</vt:lpstr>
      <vt:lpstr>ผู้สำเร็จการศึกษา_บัณฑิต</vt:lpstr>
      <vt:lpstr>รายงานบุคลากร1</vt:lpstr>
      <vt:lpstr>รายงานบุคลากร2</vt:lpstr>
      <vt:lpstr>รายงานบุคลากร1!Print_Area</vt:lpstr>
      <vt:lpstr>รายงานบุคลากร2!Print_Area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hp_mis1</dc:creator>
  <cp:lastModifiedBy>Kong</cp:lastModifiedBy>
  <cp:lastPrinted>2023-09-18T07:55:38Z</cp:lastPrinted>
  <dcterms:created xsi:type="dcterms:W3CDTF">2020-11-26T08:20:12Z</dcterms:created>
  <dcterms:modified xsi:type="dcterms:W3CDTF">2023-09-22T09:09:37Z</dcterms:modified>
</cp:coreProperties>
</file>